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76" yWindow="65416" windowWidth="16545" windowHeight="11070" tabRatio="690" activeTab="0"/>
  </bookViews>
  <sheets>
    <sheet name="Instructions" sheetId="1" r:id="rId1"/>
    <sheet name="Detailed Budget" sheetId="2" r:id="rId2"/>
    <sheet name="Modular Calculator" sheetId="3" r:id="rId3"/>
  </sheets>
  <definedNames>
    <definedName name="_xlnm.Print_Area" localSheetId="1">'Detailed Budget'!$A$1:$O$62</definedName>
    <definedName name="_xlnm.Print_Area" localSheetId="2">'Modular Calculator'!$A$1:$M$53</definedName>
  </definedNames>
  <calcPr fullCalcOnLoad="1"/>
</workbook>
</file>

<file path=xl/comments2.xml><?xml version="1.0" encoding="utf-8"?>
<comments xmlns="http://schemas.openxmlformats.org/spreadsheetml/2006/main">
  <authors>
    <author>LSkelton</author>
    <author>MManuel</author>
  </authors>
  <commentList>
    <comment ref="J58" authorId="0">
      <text>
        <r>
          <rPr>
            <b/>
            <sz val="8"/>
            <rFont val="Tahoma"/>
            <family val="0"/>
          </rPr>
          <t>LSkelton:</t>
        </r>
        <r>
          <rPr>
            <sz val="8"/>
            <rFont val="Tahoma"/>
            <family val="0"/>
          </rPr>
          <t xml:space="preserve">
Please verify the correct indirect rate is being applied in the function toolbar. For a list of UMMC indirect rates, see </t>
        </r>
        <r>
          <rPr>
            <sz val="8"/>
            <color indexed="56"/>
            <rFont val="Tahoma"/>
            <family val="2"/>
          </rPr>
          <t>http://dor.umc.edu/RT/policies/DHHS_RateAgreement_08-09.pdf</t>
        </r>
      </text>
    </comment>
    <comment ref="K58" authorId="0">
      <text>
        <r>
          <rPr>
            <b/>
            <sz val="8"/>
            <rFont val="Tahoma"/>
            <family val="0"/>
          </rPr>
          <t>LSkelton:</t>
        </r>
        <r>
          <rPr>
            <sz val="8"/>
            <rFont val="Tahoma"/>
            <family val="0"/>
          </rPr>
          <t xml:space="preserve">
Please verify the correct indirect rate is being applied in the function toolbar. For a list of UMMC indirect rates, see </t>
        </r>
        <r>
          <rPr>
            <sz val="8"/>
            <color indexed="56"/>
            <rFont val="Tahoma"/>
            <family val="2"/>
          </rPr>
          <t>http://dor.umc.edu/RT/policies/DHHS_RateAgreement_08-09.pdf</t>
        </r>
      </text>
    </comment>
    <comment ref="A25" authorId="0">
      <text>
        <r>
          <rPr>
            <b/>
            <sz val="8"/>
            <rFont val="Tahoma"/>
            <family val="0"/>
          </rPr>
          <t>LSkelton:</t>
        </r>
        <r>
          <rPr>
            <sz val="8"/>
            <rFont val="Tahoma"/>
            <family val="0"/>
          </rPr>
          <t xml:space="preserve">
List each piece of equipment as a separate line item
Equipment must be</t>
        </r>
        <r>
          <rPr>
            <sz val="8"/>
            <color indexed="10"/>
            <rFont val="Tahoma"/>
            <family val="2"/>
          </rPr>
          <t xml:space="preserve"> ≥ $5,000</t>
        </r>
        <r>
          <rPr>
            <sz val="8"/>
            <rFont val="Tahoma"/>
            <family val="0"/>
          </rPr>
          <t xml:space="preserve">; anything less than $5,000 may be listed in Materials &amp; Supplies
</t>
        </r>
      </text>
    </comment>
    <comment ref="A26" authorId="0">
      <text>
        <r>
          <rPr>
            <b/>
            <sz val="8"/>
            <rFont val="Tahoma"/>
            <family val="0"/>
          </rPr>
          <t>LSkelton:</t>
        </r>
        <r>
          <rPr>
            <sz val="8"/>
            <rFont val="Tahoma"/>
            <family val="0"/>
          </rPr>
          <t xml:space="preserve">
List each piece of equipment as a separate line item
Equipment must be </t>
        </r>
        <r>
          <rPr>
            <sz val="8"/>
            <color indexed="10"/>
            <rFont val="Tahoma"/>
            <family val="2"/>
          </rPr>
          <t>≥ $5,000</t>
        </r>
        <r>
          <rPr>
            <sz val="8"/>
            <rFont val="Tahoma"/>
            <family val="0"/>
          </rPr>
          <t>; anything less than $5,000 may be listed in Materials &amp; Supplies</t>
        </r>
      </text>
    </comment>
    <comment ref="L58" authorId="0">
      <text>
        <r>
          <rPr>
            <b/>
            <sz val="8"/>
            <rFont val="Tahoma"/>
            <family val="0"/>
          </rPr>
          <t>LSkelton:</t>
        </r>
        <r>
          <rPr>
            <sz val="8"/>
            <rFont val="Tahoma"/>
            <family val="0"/>
          </rPr>
          <t xml:space="preserve">
Please verify the correct indirect rate is being applied in the function toolbar. For a list of UMMC indirect rates, see </t>
        </r>
        <r>
          <rPr>
            <sz val="8"/>
            <color indexed="56"/>
            <rFont val="Tahoma"/>
            <family val="2"/>
          </rPr>
          <t>http://dor.umc.edu/RT/policies/DHHS_RateAgreement_08-09.pdf</t>
        </r>
      </text>
    </comment>
    <comment ref="M58" authorId="0">
      <text>
        <r>
          <rPr>
            <b/>
            <sz val="8"/>
            <rFont val="Tahoma"/>
            <family val="0"/>
          </rPr>
          <t>LSkelton:</t>
        </r>
        <r>
          <rPr>
            <sz val="8"/>
            <rFont val="Tahoma"/>
            <family val="0"/>
          </rPr>
          <t xml:space="preserve">
Please verify the correct indirect rate is being applied in the function toolbar. For a list of UMMC indirect rates, see </t>
        </r>
        <r>
          <rPr>
            <sz val="8"/>
            <color indexed="56"/>
            <rFont val="Tahoma"/>
            <family val="2"/>
          </rPr>
          <t>http://dor.umc.edu/RT/policies/DHHS_RateAgreement_08-09.pdf</t>
        </r>
      </text>
    </comment>
    <comment ref="N58" authorId="0">
      <text>
        <r>
          <rPr>
            <b/>
            <sz val="8"/>
            <rFont val="Tahoma"/>
            <family val="0"/>
          </rPr>
          <t>LSkelton:</t>
        </r>
        <r>
          <rPr>
            <sz val="8"/>
            <rFont val="Tahoma"/>
            <family val="0"/>
          </rPr>
          <t xml:space="preserve">
Please verify the correct indirect rate is being applied in the function toolbar. For a list of UMMC indirect rates, see </t>
        </r>
        <r>
          <rPr>
            <sz val="8"/>
            <color indexed="12"/>
            <rFont val="Tahoma"/>
            <family val="2"/>
          </rPr>
          <t>http://dor.umc.edu/RT/policies/DHHS_RateAgreement_08-09.pdf</t>
        </r>
        <r>
          <rPr>
            <sz val="8"/>
            <rFont val="Tahoma"/>
            <family val="0"/>
          </rPr>
          <t xml:space="preserve">
</t>
        </r>
      </text>
    </comment>
    <comment ref="I7" authorId="1">
      <text>
        <r>
          <rPr>
            <b/>
            <sz val="8"/>
            <rFont val="Tahoma"/>
            <family val="2"/>
          </rPr>
          <t>NIH Notice
NOT-OD-11-068
inflationary adjustments on recurring costs will be at 2%</t>
        </r>
        <r>
          <rPr>
            <sz val="8"/>
            <rFont val="Tahoma"/>
            <family val="2"/>
          </rPr>
          <t xml:space="preserve">
</t>
        </r>
      </text>
    </comment>
    <comment ref="I8" authorId="1">
      <text>
        <r>
          <rPr>
            <b/>
            <sz val="8"/>
            <rFont val="Tahoma"/>
            <family val="2"/>
          </rPr>
          <t>NIH Notice
NOT-OD-11-068
inflationary adjustments on recurring costs will be at 2%</t>
        </r>
        <r>
          <rPr>
            <sz val="8"/>
            <rFont val="Tahoma"/>
            <family val="2"/>
          </rPr>
          <t xml:space="preserve">
</t>
        </r>
      </text>
    </comment>
    <comment ref="I9" authorId="1">
      <text>
        <r>
          <rPr>
            <b/>
            <sz val="8"/>
            <rFont val="Tahoma"/>
            <family val="2"/>
          </rPr>
          <t>NIH Notice
NOT-OD-11-068
inflationary adjustments on recurring costs will be at 2%</t>
        </r>
        <r>
          <rPr>
            <sz val="8"/>
            <rFont val="Tahoma"/>
            <family val="2"/>
          </rPr>
          <t xml:space="preserve">
</t>
        </r>
      </text>
    </comment>
    <comment ref="I10" authorId="1">
      <text>
        <r>
          <rPr>
            <b/>
            <sz val="8"/>
            <rFont val="Tahoma"/>
            <family val="2"/>
          </rPr>
          <t>NIH Notice
NOT-OD-11-068
inflationary adjustments on recurring costs will be at 2%</t>
        </r>
        <r>
          <rPr>
            <sz val="8"/>
            <rFont val="Tahoma"/>
            <family val="2"/>
          </rPr>
          <t xml:space="preserve">
</t>
        </r>
      </text>
    </comment>
    <comment ref="I11" authorId="1">
      <text>
        <r>
          <rPr>
            <b/>
            <sz val="8"/>
            <rFont val="Tahoma"/>
            <family val="2"/>
          </rPr>
          <t>NIH Notice
NOT-OD-11-068
inflationary adjustments on recurring costs will be at 2%</t>
        </r>
        <r>
          <rPr>
            <sz val="8"/>
            <rFont val="Tahoma"/>
            <family val="2"/>
          </rPr>
          <t xml:space="preserve">
</t>
        </r>
      </text>
    </comment>
    <comment ref="I12" authorId="1">
      <text>
        <r>
          <rPr>
            <b/>
            <sz val="8"/>
            <rFont val="Tahoma"/>
            <family val="2"/>
          </rPr>
          <t>NIH Notice
NOT-OD-11-068
inflationary adjustments on recurring costs will be at 2%</t>
        </r>
        <r>
          <rPr>
            <sz val="8"/>
            <rFont val="Tahoma"/>
            <family val="2"/>
          </rPr>
          <t xml:space="preserve">
</t>
        </r>
      </text>
    </comment>
    <comment ref="I14" authorId="1">
      <text>
        <r>
          <rPr>
            <b/>
            <sz val="8"/>
            <rFont val="Tahoma"/>
            <family val="2"/>
          </rPr>
          <t>NIH Notice
NOT-OD-11-068
inflationary adjustments on recurring costs will be at 2%</t>
        </r>
        <r>
          <rPr>
            <sz val="8"/>
            <rFont val="Tahoma"/>
            <family val="2"/>
          </rPr>
          <t xml:space="preserve">
</t>
        </r>
      </text>
    </comment>
    <comment ref="I15" authorId="1">
      <text>
        <r>
          <rPr>
            <b/>
            <sz val="8"/>
            <rFont val="Tahoma"/>
            <family val="2"/>
          </rPr>
          <t>NIH Notice
NOT-OD-11-068
inflationary adjustments on recurring costs will be at 2%</t>
        </r>
        <r>
          <rPr>
            <sz val="8"/>
            <rFont val="Tahoma"/>
            <family val="2"/>
          </rPr>
          <t xml:space="preserve">
</t>
        </r>
      </text>
    </comment>
    <comment ref="I16" authorId="1">
      <text>
        <r>
          <rPr>
            <b/>
            <sz val="8"/>
            <rFont val="Tahoma"/>
            <family val="2"/>
          </rPr>
          <t>NIH Notice
NOT-OD-11-068
inflationary adjustments on recurring costs will be at 2%</t>
        </r>
        <r>
          <rPr>
            <sz val="8"/>
            <rFont val="Tahoma"/>
            <family val="2"/>
          </rPr>
          <t xml:space="preserve">
</t>
        </r>
      </text>
    </comment>
    <comment ref="I17" authorId="1">
      <text>
        <r>
          <rPr>
            <b/>
            <sz val="8"/>
            <rFont val="Tahoma"/>
            <family val="2"/>
          </rPr>
          <t>NIH Notice
NOT-OD-11-068
inflationary adjustments on recurring costs will be at 2%</t>
        </r>
        <r>
          <rPr>
            <sz val="8"/>
            <rFont val="Tahoma"/>
            <family val="2"/>
          </rPr>
          <t xml:space="preserve">
</t>
        </r>
      </text>
    </comment>
    <comment ref="I18" authorId="1">
      <text>
        <r>
          <rPr>
            <b/>
            <sz val="8"/>
            <rFont val="Tahoma"/>
            <family val="2"/>
          </rPr>
          <t>NIH Notice
NOT-OD-11-068
inflationary adjustments on recurring costs will be at 2%</t>
        </r>
        <r>
          <rPr>
            <sz val="8"/>
            <rFont val="Tahoma"/>
            <family val="2"/>
          </rPr>
          <t xml:space="preserve">
</t>
        </r>
      </text>
    </comment>
    <comment ref="I19" authorId="1">
      <text>
        <r>
          <rPr>
            <b/>
            <sz val="8"/>
            <rFont val="Tahoma"/>
            <family val="2"/>
          </rPr>
          <t>NIH Notice
NOT-OD-11-068
inflationary adjustments on recurring costs will be at 2%</t>
        </r>
        <r>
          <rPr>
            <sz val="8"/>
            <rFont val="Tahoma"/>
            <family val="2"/>
          </rPr>
          <t xml:space="preserve">
</t>
        </r>
      </text>
    </comment>
    <comment ref="I20" authorId="1">
      <text>
        <r>
          <rPr>
            <b/>
            <sz val="8"/>
            <rFont val="Tahoma"/>
            <family val="2"/>
          </rPr>
          <t>NIH Notice
NOT-OD-11-068
inflationary adjustments on recurring costs will be at 2%</t>
        </r>
        <r>
          <rPr>
            <sz val="8"/>
            <rFont val="Tahoma"/>
            <family val="2"/>
          </rPr>
          <t xml:space="preserve">
</t>
        </r>
      </text>
    </comment>
    <comment ref="I21" authorId="1">
      <text>
        <r>
          <rPr>
            <b/>
            <sz val="8"/>
            <rFont val="Tahoma"/>
            <family val="2"/>
          </rPr>
          <t>NIH Notice
NOT-OD-11-068
inflationary adjustments on recurring costs will be at 2%</t>
        </r>
        <r>
          <rPr>
            <sz val="8"/>
            <rFont val="Tahoma"/>
            <family val="2"/>
          </rPr>
          <t xml:space="preserve">
</t>
        </r>
      </text>
    </comment>
    <comment ref="I22" authorId="1">
      <text>
        <r>
          <rPr>
            <b/>
            <sz val="8"/>
            <rFont val="Tahoma"/>
            <family val="2"/>
          </rPr>
          <t>NIH Notice
NOT-OD-11-068
inflationary adjustments on recurring costs will be at 2%</t>
        </r>
        <r>
          <rPr>
            <sz val="8"/>
            <rFont val="Tahoma"/>
            <family val="2"/>
          </rPr>
          <t xml:space="preserve">
</t>
        </r>
      </text>
    </comment>
    <comment ref="G7" authorId="0">
      <text>
        <r>
          <rPr>
            <b/>
            <sz val="8"/>
            <rFont val="Tahoma"/>
            <family val="0"/>
          </rPr>
          <t xml:space="preserve">
26.8% all full-time
7.7% all part-time
DHHS Rate Agreement 
effective 7/1/2011</t>
        </r>
      </text>
    </comment>
    <comment ref="G8" authorId="0">
      <text>
        <r>
          <rPr>
            <b/>
            <sz val="8"/>
            <rFont val="Tahoma"/>
            <family val="0"/>
          </rPr>
          <t xml:space="preserve">
26.8% all full-time
7.7% all part-time
DHHS Rate Agreement 
effective 7/1/2011</t>
        </r>
      </text>
    </comment>
    <comment ref="G9" authorId="0">
      <text>
        <r>
          <rPr>
            <b/>
            <sz val="8"/>
            <rFont val="Tahoma"/>
            <family val="0"/>
          </rPr>
          <t xml:space="preserve">
26.8% all full-time
7.7% all part-time
DHHS Rate Agreement 
effective 7/1/2011</t>
        </r>
      </text>
    </comment>
    <comment ref="G10" authorId="0">
      <text>
        <r>
          <rPr>
            <b/>
            <sz val="8"/>
            <rFont val="Tahoma"/>
            <family val="0"/>
          </rPr>
          <t xml:space="preserve">
26.8% all full-time
7.7% all part-time
DHHS Rate Agreement 
effective 7/1/2011</t>
        </r>
      </text>
    </comment>
    <comment ref="G11" authorId="0">
      <text>
        <r>
          <rPr>
            <b/>
            <sz val="8"/>
            <rFont val="Tahoma"/>
            <family val="0"/>
          </rPr>
          <t xml:space="preserve">
26.8% all full-time
7.7% all part-time
DHHS Rate Agreement 
effective 7/1/2011</t>
        </r>
      </text>
    </comment>
    <comment ref="G12" authorId="0">
      <text>
        <r>
          <rPr>
            <b/>
            <sz val="8"/>
            <rFont val="Tahoma"/>
            <family val="0"/>
          </rPr>
          <t xml:space="preserve">
26.8% all full-time
7.7% all part-time
DHHS Rate Agreement 
effective 7/1/2011</t>
        </r>
      </text>
    </comment>
    <comment ref="G14" authorId="0">
      <text>
        <r>
          <rPr>
            <b/>
            <sz val="8"/>
            <rFont val="Tahoma"/>
            <family val="0"/>
          </rPr>
          <t xml:space="preserve">
26.8% all full-time
7.7% all part-time
DHHS Rate Agreement 
effective 7/1/2011</t>
        </r>
      </text>
    </comment>
    <comment ref="G15" authorId="0">
      <text>
        <r>
          <rPr>
            <b/>
            <sz val="8"/>
            <rFont val="Tahoma"/>
            <family val="0"/>
          </rPr>
          <t xml:space="preserve">
26.8% all full-time
7.7% all part-time
DHHS Rate Agreement 
effective 7/1/2011</t>
        </r>
      </text>
    </comment>
    <comment ref="G16" authorId="0">
      <text>
        <r>
          <rPr>
            <b/>
            <sz val="8"/>
            <rFont val="Tahoma"/>
            <family val="0"/>
          </rPr>
          <t xml:space="preserve">
26.8% all full-time
7.7% all part-time
DHHS Rate Agreement 
effective 7/1/2011</t>
        </r>
      </text>
    </comment>
    <comment ref="G17" authorId="0">
      <text>
        <r>
          <rPr>
            <b/>
            <sz val="8"/>
            <rFont val="Tahoma"/>
            <family val="0"/>
          </rPr>
          <t xml:space="preserve">
26.8% all full-time
7.7% all part-time
DHHS Rate Agreement 
effective 7/1/2011</t>
        </r>
      </text>
    </comment>
    <comment ref="G18" authorId="0">
      <text>
        <r>
          <rPr>
            <b/>
            <sz val="8"/>
            <rFont val="Tahoma"/>
            <family val="0"/>
          </rPr>
          <t xml:space="preserve">
26.8% all full-time
7.7% all part-time
DHHS Rate Agreement 
effective 7/1/2011</t>
        </r>
      </text>
    </comment>
    <comment ref="G19" authorId="0">
      <text>
        <r>
          <rPr>
            <b/>
            <sz val="8"/>
            <rFont val="Tahoma"/>
            <family val="0"/>
          </rPr>
          <t xml:space="preserve">
26.8% all full-time
7.7% all part-time
DHHS Rate Agreement 
effective 7/1/2011</t>
        </r>
      </text>
    </comment>
    <comment ref="G20" authorId="0">
      <text>
        <r>
          <rPr>
            <b/>
            <sz val="8"/>
            <rFont val="Tahoma"/>
            <family val="0"/>
          </rPr>
          <t xml:space="preserve">
26.8% all full-time
7.7% all part-time
DHHS Rate Agreement 
effective 7/1/2011</t>
        </r>
      </text>
    </comment>
    <comment ref="G21" authorId="0">
      <text>
        <r>
          <rPr>
            <b/>
            <sz val="8"/>
            <rFont val="Tahoma"/>
            <family val="0"/>
          </rPr>
          <t xml:space="preserve">
26.8% all full-time
7.7% all part-time
DHHS Rate Agreement 
effective 7/1/2011</t>
        </r>
      </text>
    </comment>
    <comment ref="G22" authorId="0">
      <text>
        <r>
          <rPr>
            <b/>
            <sz val="8"/>
            <rFont val="Tahoma"/>
            <family val="0"/>
          </rPr>
          <t xml:space="preserve">
26.8% all full-time
7.7% all part-time
DHHS Rate Agreement 
effective 7/1/2011</t>
        </r>
      </text>
    </comment>
  </commentList>
</comments>
</file>

<file path=xl/comments3.xml><?xml version="1.0" encoding="utf-8"?>
<comments xmlns="http://schemas.openxmlformats.org/spreadsheetml/2006/main">
  <authors>
    <author>Andrew Ludington</author>
    <author>SParham</author>
  </authors>
  <commentList>
    <comment ref="A48" authorId="0">
      <text>
        <r>
          <rPr>
            <sz val="8"/>
            <rFont val="Tahoma"/>
            <family val="2"/>
          </rPr>
          <t>All years to be used on Checklist</t>
        </r>
      </text>
    </comment>
    <comment ref="B44" authorId="0">
      <text>
        <r>
          <rPr>
            <sz val="8"/>
            <rFont val="Tahoma"/>
            <family val="2"/>
          </rPr>
          <t>Use this figure on 7a of the face page.</t>
        </r>
      </text>
    </comment>
    <comment ref="B49" authorId="0">
      <text>
        <r>
          <rPr>
            <sz val="8"/>
            <rFont val="Tahoma"/>
            <family val="2"/>
          </rPr>
          <t>Use this figure on 7b of the face page.</t>
        </r>
      </text>
    </comment>
    <comment ref="A43" authorId="1">
      <text>
        <r>
          <rPr>
            <sz val="8"/>
            <rFont val="Tahoma"/>
            <family val="0"/>
          </rPr>
          <t>All years to be used on Budget Justification Page</t>
        </r>
      </text>
    </comment>
    <comment ref="A45" authorId="1">
      <text>
        <r>
          <rPr>
            <sz val="8"/>
            <rFont val="Tahoma"/>
            <family val="2"/>
          </rPr>
          <t>All years to be used on Budget Justification Page</t>
        </r>
        <r>
          <rPr>
            <sz val="8"/>
            <rFont val="Tahoma"/>
            <family val="0"/>
          </rPr>
          <t xml:space="preserve">
</t>
        </r>
      </text>
    </comment>
    <comment ref="A46" authorId="1">
      <text>
        <r>
          <rPr>
            <sz val="8"/>
            <rFont val="Tahoma"/>
            <family val="2"/>
          </rPr>
          <t>All years to be used on Budget Justification Page</t>
        </r>
        <r>
          <rPr>
            <sz val="8"/>
            <rFont val="Tahoma"/>
            <family val="0"/>
          </rPr>
          <t xml:space="preserve">
</t>
        </r>
      </text>
    </comment>
    <comment ref="B48" authorId="1">
      <text>
        <r>
          <rPr>
            <sz val="8"/>
            <rFont val="Tahoma"/>
            <family val="0"/>
          </rPr>
          <t>49% x (Annual Modular Direct Cost minus (category A and Subk costs in excess of the first $25,000))</t>
        </r>
      </text>
    </comment>
    <comment ref="A47" authorId="1">
      <text>
        <r>
          <rPr>
            <sz val="8"/>
            <rFont val="Tahoma"/>
            <family val="2"/>
          </rPr>
          <t>All years to be used on Checklist</t>
        </r>
        <r>
          <rPr>
            <sz val="8"/>
            <rFont val="Tahoma"/>
            <family val="0"/>
          </rPr>
          <t xml:space="preserve">
</t>
        </r>
      </text>
    </comment>
    <comment ref="G44" authorId="1">
      <text>
        <r>
          <rPr>
            <sz val="8"/>
            <rFont val="Tahoma"/>
            <family val="2"/>
          </rPr>
          <t>Use this figure on 8a of the face page.</t>
        </r>
        <r>
          <rPr>
            <sz val="8"/>
            <rFont val="Tahoma"/>
            <family val="0"/>
          </rPr>
          <t xml:space="preserve">
</t>
        </r>
      </text>
    </comment>
    <comment ref="G49" authorId="1">
      <text>
        <r>
          <rPr>
            <sz val="8"/>
            <rFont val="Tahoma"/>
            <family val="2"/>
          </rPr>
          <t>Use this figure on 8b of the face page.</t>
        </r>
        <r>
          <rPr>
            <sz val="8"/>
            <rFont val="Tahoma"/>
            <family val="0"/>
          </rPr>
          <t xml:space="preserve">
</t>
        </r>
      </text>
    </comment>
  </commentList>
</comments>
</file>

<file path=xl/sharedStrings.xml><?xml version="1.0" encoding="utf-8"?>
<sst xmlns="http://schemas.openxmlformats.org/spreadsheetml/2006/main" count="125" uniqueCount="117">
  <si>
    <t>Project Begin Date:</t>
  </si>
  <si>
    <t>Project End Date:</t>
  </si>
  <si>
    <t>YEAR 1</t>
  </si>
  <si>
    <t>YEAR 2</t>
  </si>
  <si>
    <t>Principal Investigator</t>
  </si>
  <si>
    <t>Name</t>
  </si>
  <si>
    <t>Title</t>
  </si>
  <si>
    <t>Indirect Costs</t>
  </si>
  <si>
    <t>Inflate Factor</t>
  </si>
  <si>
    <t>Direct Costs</t>
  </si>
  <si>
    <t>Requested Salary</t>
  </si>
  <si>
    <t>EQUIPMENT SUBTOTAL</t>
  </si>
  <si>
    <t>Number of years:</t>
  </si>
  <si>
    <t>no</t>
  </si>
  <si>
    <t>Other</t>
  </si>
  <si>
    <t>Domestic</t>
  </si>
  <si>
    <t>Foreign</t>
  </si>
  <si>
    <t>TRAVEL SUBTOTAL</t>
  </si>
  <si>
    <t>PARTICIPANT SUPPORT COSTS SUBTOTAL</t>
  </si>
  <si>
    <t>Stipends</t>
  </si>
  <si>
    <t>Travel</t>
  </si>
  <si>
    <t>Subsistence</t>
  </si>
  <si>
    <t>Materials and Supplies</t>
  </si>
  <si>
    <t>Publication Costs/Documentation/Dissmination</t>
  </si>
  <si>
    <t>Consultant Services</t>
  </si>
  <si>
    <t>Computer Services</t>
  </si>
  <si>
    <t>TOTAL OTHER DIRECT COSTS</t>
  </si>
  <si>
    <t>TOTAL DIRECT COSTS</t>
  </si>
  <si>
    <t>Person months</t>
  </si>
  <si>
    <t>COMPOSITE</t>
  </si>
  <si>
    <t>MTDC Base</t>
  </si>
  <si>
    <t>TOTAL INDIRECT COSTS (F&amp;A)</t>
  </si>
  <si>
    <t>TOTAL DIRECT AND INDIRECT COSTS</t>
  </si>
  <si>
    <t>AMOUNT OF THIS REQUEST</t>
  </si>
  <si>
    <t>yes</t>
  </si>
  <si>
    <t>OTHER</t>
  </si>
  <si>
    <t>Fringe Benefit Rate</t>
  </si>
  <si>
    <t>Fringe Benefit Total</t>
  </si>
  <si>
    <t>Principal Investigator:</t>
  </si>
  <si>
    <t>Project Title:</t>
  </si>
  <si>
    <t>TOTAL SALARIES, WAGES AND FRINGE BENEFITS (A+B)</t>
  </si>
  <si>
    <t>Institutional Base Salary</t>
  </si>
  <si>
    <t>Postdoctoral Fellow</t>
  </si>
  <si>
    <t>Other Professional (Technician, Programmer, etc.)</t>
  </si>
  <si>
    <t>Graduate Student</t>
  </si>
  <si>
    <t>Undergraduate Student</t>
  </si>
  <si>
    <t>SENIOR PERSONNEL</t>
  </si>
  <si>
    <t>OTHER PERSONNEL</t>
  </si>
  <si>
    <t>EQUIPMENT</t>
  </si>
  <si>
    <t>TRAVEL</t>
  </si>
  <si>
    <t>PARTICIPANT SUPPORT COSTS</t>
  </si>
  <si>
    <t>OTHER DIRECT COSTS</t>
  </si>
  <si>
    <t>TOTAL DIRECT COSTS (A THROUGH G)</t>
  </si>
  <si>
    <t>INDIRECT COSTS</t>
  </si>
  <si>
    <t>University of Mississippi Medical Center</t>
  </si>
  <si>
    <t>Year One</t>
  </si>
  <si>
    <t xml:space="preserve">Year Two </t>
  </si>
  <si>
    <t>Year Three</t>
  </si>
  <si>
    <t>Year Four</t>
  </si>
  <si>
    <t>Year Five</t>
  </si>
  <si>
    <t>Cumulative</t>
  </si>
  <si>
    <t>(Include 3%
Increase)</t>
  </si>
  <si>
    <t>Total</t>
  </si>
  <si>
    <t>Additional Module(s)</t>
  </si>
  <si>
    <t>Equipment Items (with acquisition costs of $5,000 or greater)</t>
  </si>
  <si>
    <t>Off-Campus Space Rental</t>
  </si>
  <si>
    <t>Patient Care Costs</t>
  </si>
  <si>
    <t>Alterations and Renovation Costs</t>
  </si>
  <si>
    <t>Subcontract total cost greater than $25,000 to be
deducted from F&amp;A Base</t>
  </si>
  <si>
    <t>Subcontract amounts should be calculated to the nearest $1,000 (rather than in $25,000 modules).</t>
  </si>
  <si>
    <t>[Sub 1] Direct Costs</t>
  </si>
  <si>
    <t>[Sub 1] Indirect Costs</t>
  </si>
  <si>
    <t>[Sub 2] Direct Costs</t>
  </si>
  <si>
    <t>[Sub 2] Indirect Costs</t>
  </si>
  <si>
    <t>[Sub 3] Direct Costs</t>
  </si>
  <si>
    <t>[Sub 3] Indirect Costs</t>
  </si>
  <si>
    <t xml:space="preserve">Enter the total of ALL other costs (salaries, fringe benefits, supplies and expense, consultant costs, travel, animal care costs, other </t>
  </si>
  <si>
    <t>direct costs).  Remember that the NIH Salary Cap still applies.  List these costs individually.  The Office of Research requires</t>
  </si>
  <si>
    <t xml:space="preserve">the categorical breakdown. </t>
  </si>
  <si>
    <t>Total Supplies</t>
  </si>
  <si>
    <t>Total Consultants</t>
  </si>
  <si>
    <t>Total Travel</t>
  </si>
  <si>
    <t>Total Animal Care Cost</t>
  </si>
  <si>
    <t>Total Other Direct</t>
  </si>
  <si>
    <t>SUBTOTAL DIRECT COSTS (A + B + C)</t>
  </si>
  <si>
    <t>STOP:  MODULAR CALCULATION WILL COMPUTE NOW:</t>
  </si>
  <si>
    <t>Total Costs (All Years)</t>
  </si>
  <si>
    <t xml:space="preserve">Div. by # of Yrs </t>
  </si>
  <si>
    <t>Round to nearest $25K</t>
  </si>
  <si>
    <t xml:space="preserve">The rounded number for each year of the budget will be inserted in the line below. </t>
  </si>
  <si>
    <t>DIRECT COST LESS 
CONSORTIUM
F&amp;A</t>
  </si>
  <si>
    <t>CONSORTIUM F&amp;A</t>
  </si>
  <si>
    <t>F&amp;A BASE</t>
  </si>
  <si>
    <t>F&amp;A COSTS</t>
  </si>
  <si>
    <t>TOTAL COST</t>
  </si>
  <si>
    <r>
      <t>Category A</t>
    </r>
    <r>
      <rPr>
        <sz val="10"/>
        <rFont val="Times New Roman"/>
        <family val="1"/>
      </rPr>
      <t xml:space="preserve"> (Exempt from F&amp;A costs) (Enter totals below)</t>
    </r>
  </si>
  <si>
    <r>
      <t>Category B</t>
    </r>
    <r>
      <rPr>
        <sz val="10"/>
        <rFont val="Times New Roman"/>
        <family val="1"/>
      </rPr>
      <t xml:space="preserve">  - Subcontracts (F&amp;A calculated on first $25,000 of each subcontract) (Calculation will be done for you)</t>
    </r>
  </si>
  <si>
    <r>
      <t xml:space="preserve">List each subcontract total amount </t>
    </r>
    <r>
      <rPr>
        <sz val="10"/>
        <color indexed="10"/>
        <rFont val="Times New Roman"/>
        <family val="1"/>
      </rPr>
      <t>(direct and F&amp;A separately)</t>
    </r>
    <r>
      <rPr>
        <sz val="10"/>
        <rFont val="Times New Roman"/>
        <family val="1"/>
      </rPr>
      <t xml:space="preserve"> .</t>
    </r>
  </si>
  <si>
    <r>
      <t>Category C</t>
    </r>
    <r>
      <rPr>
        <sz val="10"/>
        <rFont val="Times New Roman"/>
        <family val="1"/>
      </rPr>
      <t xml:space="preserve"> (Subject to F&amp;A)</t>
    </r>
  </si>
  <si>
    <r>
      <t>Use these figures on 7a, 7b, 8a, and 8b of the</t>
    </r>
    <r>
      <rPr>
        <b/>
        <sz val="10"/>
        <rFont val="Times New Roman"/>
        <family val="1"/>
      </rPr>
      <t xml:space="preserve"> Face Page</t>
    </r>
    <r>
      <rPr>
        <sz val="10"/>
        <rFont val="Times New Roman"/>
        <family val="1"/>
      </rPr>
      <t>.</t>
    </r>
  </si>
  <si>
    <r>
      <t xml:space="preserve">All years to be used on Modular </t>
    </r>
    <r>
      <rPr>
        <b/>
        <sz val="10"/>
        <rFont val="Times New Roman"/>
        <family val="1"/>
      </rPr>
      <t>Budget Page.</t>
    </r>
  </si>
  <si>
    <r>
      <t xml:space="preserve">All years to be used on </t>
    </r>
    <r>
      <rPr>
        <b/>
        <sz val="10"/>
        <rFont val="Times New Roman"/>
        <family val="1"/>
      </rPr>
      <t>Checklist.</t>
    </r>
  </si>
  <si>
    <t>NIH Modular Grant Budget Tabulator (On-Campus Research)</t>
  </si>
  <si>
    <t>Alterations &amp; Renovations Costs</t>
  </si>
  <si>
    <t>Total Salaries &amp; Fringe Benefits</t>
  </si>
  <si>
    <t>Animal Care Costs</t>
  </si>
  <si>
    <t>***This modular budget calculator will automatically prefill the data entered in the Detailed Budget on worksheet 2. DO NOT ENTER ANY FIGURES INTO THIS SHEET. This form is intended for internal purposes only and will not be sent to NIH.***</t>
  </si>
  <si>
    <t>Patient care costs</t>
  </si>
  <si>
    <t>Totals (including additional modules)</t>
  </si>
  <si>
    <t>YEAR 3</t>
  </si>
  <si>
    <t>YEAR 4</t>
  </si>
  <si>
    <t>YEAR 5</t>
  </si>
  <si>
    <t>SUBAWARD</t>
  </si>
  <si>
    <t>Subcontract Subtotal</t>
  </si>
  <si>
    <t>Subcontract MTDC SubTotal</t>
  </si>
  <si>
    <t>Subcontract Exclusion Subtotal</t>
  </si>
  <si>
    <t>Office of Research Detailed Budget Worksheet (5-Year Projects)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</si>
</sst>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
    <numFmt numFmtId="167" formatCode="mm/dd/yy"/>
    <numFmt numFmtId="168" formatCode="##"/>
    <numFmt numFmtId="169" formatCode="0#"/>
    <numFmt numFmtId="170" formatCode="_(* #,##0_);_(* \(#,##0\);_(* &quot;-&quot;??_);_(@_)"/>
    <numFmt numFmtId="171" formatCode="_(* #,##0.0_);_(* \(#,##0.0\);_(* &quot;-&quot;??_);_(@_)"/>
    <numFmt numFmtId="172" formatCode="_(&quot;$&quot;* #,##0.0_);_(&quot;$&quot;* \(#,##0.0\);_(&quot;$&quot;* &quot;-&quot;??_);_(@_)"/>
    <numFmt numFmtId="173" formatCode="_(&quot;$&quot;* #,##0_);_(&quot;$&quot;* \(#,##0\);_(&quot;$&quot;* &quot;-&quot;??_);_(@_)"/>
    <numFmt numFmtId="174" formatCode="0.0%"/>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0.000_);_(* \(#,##0.000\);_(* &quot;-&quot;??_);_(@_)"/>
    <numFmt numFmtId="182" formatCode="_(* #,##0.0000_);_(* \(#,##0.0000\);_(* &quot;-&quot;??_);_(@_)"/>
    <numFmt numFmtId="183" formatCode="_(* #,##0.00000_);_(* \(#,##0.00000\);_(* &quot;-&quot;??_);_(@_)"/>
    <numFmt numFmtId="184" formatCode="[&lt;=9999999]###\-####;\(###\)\ ###\-####"/>
    <numFmt numFmtId="185" formatCode=";;;"/>
    <numFmt numFmtId="186" formatCode="_(&quot;$&quot;* #,##0.000_);_(&quot;$&quot;* \(#,##0.000\);_(&quot;$&quot;* &quot;-&quot;???_);_(@_)"/>
    <numFmt numFmtId="187" formatCode="&quot;$&quot;#,##0.00"/>
    <numFmt numFmtId="188" formatCode="#,##0.000"/>
    <numFmt numFmtId="189" formatCode="0.000"/>
    <numFmt numFmtId="190" formatCode="m/d/yy"/>
    <numFmt numFmtId="191" formatCode="m/d"/>
    <numFmt numFmtId="192" formatCode="&quot;$&quot;#,##0.000"/>
    <numFmt numFmtId="193" formatCode="&quot;$&quot;#,##0.0000_);[Red]\(&quot;$&quot;#,##0.0000\)"/>
  </numFmts>
  <fonts count="86">
    <font>
      <sz val="10"/>
      <name val="Arial"/>
      <family val="0"/>
    </font>
    <font>
      <b/>
      <sz val="10"/>
      <name val="Arial"/>
      <family val="0"/>
    </font>
    <font>
      <i/>
      <sz val="10"/>
      <name val="Arial"/>
      <family val="0"/>
    </font>
    <font>
      <b/>
      <i/>
      <sz val="10"/>
      <name val="Arial"/>
      <family val="0"/>
    </font>
    <font>
      <sz val="9"/>
      <name val="Helv"/>
      <family val="0"/>
    </font>
    <font>
      <sz val="10"/>
      <color indexed="8"/>
      <name val="Arial"/>
      <family val="2"/>
    </font>
    <font>
      <b/>
      <sz val="10"/>
      <color indexed="10"/>
      <name val="Arial"/>
      <family val="2"/>
    </font>
    <font>
      <sz val="10"/>
      <color indexed="21"/>
      <name val="Arial"/>
      <family val="2"/>
    </font>
    <font>
      <b/>
      <sz val="10"/>
      <color indexed="18"/>
      <name val="Arial"/>
      <family val="2"/>
    </font>
    <font>
      <b/>
      <sz val="10"/>
      <color indexed="8"/>
      <name val="Arial"/>
      <family val="2"/>
    </font>
    <font>
      <b/>
      <sz val="10"/>
      <color indexed="54"/>
      <name val="Arial"/>
      <family val="2"/>
    </font>
    <font>
      <sz val="10"/>
      <color indexed="54"/>
      <name val="Arial"/>
      <family val="2"/>
    </font>
    <font>
      <b/>
      <sz val="10"/>
      <color indexed="62"/>
      <name val="Arial"/>
      <family val="2"/>
    </font>
    <font>
      <b/>
      <sz val="9"/>
      <name val="Arial"/>
      <family val="2"/>
    </font>
    <font>
      <sz val="11"/>
      <name val="Arial"/>
      <family val="2"/>
    </font>
    <font>
      <sz val="12"/>
      <color indexed="63"/>
      <name val="Arial"/>
      <family val="2"/>
    </font>
    <font>
      <b/>
      <sz val="11"/>
      <name val="Arial"/>
      <family val="2"/>
    </font>
    <font>
      <u val="single"/>
      <sz val="10"/>
      <color indexed="36"/>
      <name val="Arial"/>
      <family val="2"/>
    </font>
    <font>
      <u val="single"/>
      <sz val="10"/>
      <color indexed="12"/>
      <name val="Arial"/>
      <family val="2"/>
    </font>
    <font>
      <sz val="10"/>
      <color indexed="16"/>
      <name val="Arial"/>
      <family val="2"/>
    </font>
    <font>
      <sz val="8"/>
      <name val="Tahoma"/>
      <family val="0"/>
    </font>
    <font>
      <b/>
      <sz val="8"/>
      <name val="Tahoma"/>
      <family val="0"/>
    </font>
    <font>
      <sz val="8"/>
      <color indexed="56"/>
      <name val="Tahoma"/>
      <family val="2"/>
    </font>
    <font>
      <b/>
      <sz val="14"/>
      <color indexed="20"/>
      <name val="Arial"/>
      <family val="2"/>
    </font>
    <font>
      <sz val="10"/>
      <color indexed="20"/>
      <name val="Arial"/>
      <family val="2"/>
    </font>
    <font>
      <b/>
      <sz val="10"/>
      <color indexed="20"/>
      <name val="Arial"/>
      <family val="2"/>
    </font>
    <font>
      <b/>
      <sz val="11"/>
      <color indexed="20"/>
      <name val="Arial"/>
      <family val="2"/>
    </font>
    <font>
      <sz val="10"/>
      <color indexed="18"/>
      <name val="Arial"/>
      <family val="2"/>
    </font>
    <font>
      <sz val="8"/>
      <color indexed="10"/>
      <name val="Tahoma"/>
      <family val="2"/>
    </font>
    <font>
      <sz val="8"/>
      <name val="Arial"/>
      <family val="0"/>
    </font>
    <font>
      <sz val="10"/>
      <name val="Times New Roman"/>
      <family val="1"/>
    </font>
    <font>
      <sz val="8"/>
      <name val="Times New Roman"/>
      <family val="1"/>
    </font>
    <font>
      <b/>
      <sz val="12"/>
      <name val="Times New Roman"/>
      <family val="1"/>
    </font>
    <font>
      <i/>
      <sz val="10"/>
      <name val="Times New Roman"/>
      <family val="1"/>
    </font>
    <font>
      <sz val="8"/>
      <color indexed="10"/>
      <name val="Arial"/>
      <family val="2"/>
    </font>
    <font>
      <b/>
      <sz val="10"/>
      <name val="Times New Roman"/>
      <family val="1"/>
    </font>
    <font>
      <sz val="10"/>
      <color indexed="10"/>
      <name val="Times New Roman"/>
      <family val="1"/>
    </font>
    <font>
      <sz val="9"/>
      <name val="Times New Roman"/>
      <family val="1"/>
    </font>
    <font>
      <b/>
      <sz val="14"/>
      <color indexed="10"/>
      <name val="Times New Roman"/>
      <family val="1"/>
    </font>
    <font>
      <b/>
      <sz val="14"/>
      <color indexed="10"/>
      <name val="Arial"/>
      <family val="0"/>
    </font>
    <font>
      <sz val="8"/>
      <color indexed="12"/>
      <name val="Tahoma"/>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u val="single"/>
      <sz val="12"/>
      <color indexed="63"/>
      <name val="Californian FB"/>
      <family val="0"/>
    </font>
    <font>
      <b/>
      <sz val="12"/>
      <color indexed="9"/>
      <name val="Californian FB"/>
      <family val="0"/>
    </font>
    <font>
      <b/>
      <sz val="12"/>
      <color indexed="63"/>
      <name val="Californian FB"/>
      <family val="0"/>
    </font>
    <font>
      <b/>
      <u val="single"/>
      <sz val="12"/>
      <color indexed="18"/>
      <name val="Californian FB"/>
      <family val="0"/>
    </font>
    <font>
      <sz val="11"/>
      <color indexed="62"/>
      <name val="Californian FB"/>
      <family val="0"/>
    </font>
    <font>
      <b/>
      <i/>
      <sz val="11"/>
      <color indexed="62"/>
      <name val="Californian FB"/>
      <family val="0"/>
    </font>
    <font>
      <sz val="12"/>
      <color indexed="63"/>
      <name val="Californian FB"/>
      <family val="0"/>
    </font>
    <font>
      <b/>
      <sz val="12"/>
      <color indexed="10"/>
      <name val="Californian FB"/>
      <family val="0"/>
    </font>
    <font>
      <sz val="11"/>
      <color indexed="63"/>
      <name val="Californian FB"/>
      <family val="0"/>
    </font>
    <font>
      <sz val="9"/>
      <color indexed="63"/>
      <name val="Arial"/>
      <family val="0"/>
    </font>
    <font>
      <sz val="8"/>
      <color indexed="63"/>
      <name val="Arial"/>
      <family val="0"/>
    </font>
    <font>
      <sz val="12"/>
      <color indexed="63"/>
      <name val="CG Omeg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color indexed="10"/>
      </left>
      <right style="thick">
        <color indexed="10"/>
      </right>
      <top style="thick">
        <color indexed="10"/>
      </top>
      <bottom style="thin"/>
    </border>
    <border>
      <left style="thick">
        <color indexed="10"/>
      </left>
      <right style="thick">
        <color indexed="10"/>
      </right>
      <top style="thin"/>
      <bottom style="thick">
        <color indexed="10"/>
      </bottom>
    </border>
    <border>
      <left style="medium"/>
      <right style="medium"/>
      <top style="medium"/>
      <bottom style="thin"/>
    </border>
    <border>
      <left style="medium"/>
      <right>
        <color indexed="63"/>
      </right>
      <top style="medium"/>
      <bottom style="thin"/>
    </border>
    <border>
      <left style="thin"/>
      <right>
        <color indexed="63"/>
      </right>
      <top style="thin"/>
      <bottom>
        <color indexed="63"/>
      </bottom>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ck">
        <color indexed="10"/>
      </right>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medium"/>
      <bottom>
        <color indexed="63"/>
      </bottom>
    </border>
    <border>
      <left style="thick">
        <color indexed="10"/>
      </left>
      <right>
        <color indexed="63"/>
      </right>
      <top>
        <color indexed="63"/>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color indexed="63"/>
      </top>
      <bottom style="thin"/>
    </border>
    <border>
      <left style="thin"/>
      <right style="medium"/>
      <top style="thin"/>
      <bottom>
        <color indexed="63"/>
      </bottom>
    </border>
    <border>
      <left style="medium"/>
      <right>
        <color indexed="63"/>
      </right>
      <top style="thin"/>
      <bottom style="double"/>
    </border>
    <border>
      <left>
        <color indexed="63"/>
      </left>
      <right style="medium"/>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40">
    <xf numFmtId="0" fontId="0" fillId="0" borderId="0" xfId="0" applyAlignment="1">
      <alignment/>
    </xf>
    <xf numFmtId="0" fontId="5" fillId="0" borderId="0" xfId="0" applyFont="1" applyFill="1" applyAlignment="1">
      <alignment/>
    </xf>
    <xf numFmtId="0" fontId="5" fillId="0" borderId="0" xfId="0" applyFont="1" applyFill="1" applyBorder="1" applyAlignment="1">
      <alignment/>
    </xf>
    <xf numFmtId="0" fontId="0" fillId="0" borderId="0" xfId="0" applyFont="1" applyFill="1" applyAlignment="1">
      <alignment/>
    </xf>
    <xf numFmtId="10" fontId="5" fillId="0" borderId="0" xfId="0" applyNumberFormat="1" applyFont="1" applyFill="1" applyBorder="1" applyAlignment="1">
      <alignment/>
    </xf>
    <xf numFmtId="1" fontId="5" fillId="0" borderId="0" xfId="0" applyNumberFormat="1" applyFont="1" applyFill="1" applyAlignment="1">
      <alignment/>
    </xf>
    <xf numFmtId="1" fontId="5" fillId="0" borderId="0" xfId="0" applyNumberFormat="1" applyFont="1" applyFill="1" applyAlignment="1">
      <alignment horizontal="right"/>
    </xf>
    <xf numFmtId="0" fontId="0" fillId="33" borderId="10" xfId="0"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0" fillId="33" borderId="12" xfId="0" applyFill="1" applyBorder="1" applyAlignment="1">
      <alignment/>
    </xf>
    <xf numFmtId="0" fontId="11" fillId="33" borderId="10" xfId="0" applyFont="1" applyFill="1" applyBorder="1" applyAlignment="1">
      <alignment horizontal="right"/>
    </xf>
    <xf numFmtId="0" fontId="9" fillId="33" borderId="13" xfId="0" applyFont="1" applyFill="1" applyBorder="1" applyAlignment="1">
      <alignment/>
    </xf>
    <xf numFmtId="0" fontId="10" fillId="33" borderId="10" xfId="0" applyFont="1" applyFill="1" applyBorder="1" applyAlignment="1">
      <alignment horizontal="right"/>
    </xf>
    <xf numFmtId="0" fontId="0" fillId="33" borderId="10" xfId="0" applyFont="1" applyFill="1" applyBorder="1" applyAlignment="1">
      <alignment/>
    </xf>
    <xf numFmtId="0" fontId="0" fillId="33" borderId="12" xfId="0" applyFont="1" applyFill="1" applyBorder="1" applyAlignment="1">
      <alignment/>
    </xf>
    <xf numFmtId="0" fontId="0" fillId="33" borderId="14" xfId="0" applyFont="1" applyFill="1" applyBorder="1" applyAlignment="1">
      <alignment/>
    </xf>
    <xf numFmtId="0" fontId="0" fillId="33" borderId="10" xfId="0" applyFill="1" applyBorder="1" applyAlignment="1">
      <alignment horizontal="right"/>
    </xf>
    <xf numFmtId="41" fontId="0" fillId="33" borderId="10" xfId="0" applyNumberFormat="1" applyFont="1" applyFill="1" applyBorder="1" applyAlignment="1">
      <alignment/>
    </xf>
    <xf numFmtId="41" fontId="5" fillId="33" borderId="10" xfId="0" applyNumberFormat="1" applyFont="1" applyFill="1" applyBorder="1" applyAlignment="1">
      <alignment/>
    </xf>
    <xf numFmtId="0" fontId="1" fillId="0" borderId="0" xfId="0" applyFont="1" applyFill="1" applyBorder="1" applyAlignment="1">
      <alignment horizontal="center"/>
    </xf>
    <xf numFmtId="0" fontId="1" fillId="0" borderId="14" xfId="0" applyFont="1" applyFill="1" applyBorder="1" applyAlignment="1">
      <alignment horizontal="center"/>
    </xf>
    <xf numFmtId="0" fontId="15" fillId="0" borderId="0" xfId="0" applyFont="1" applyFill="1" applyBorder="1" applyAlignment="1">
      <alignment/>
    </xf>
    <xf numFmtId="41" fontId="0" fillId="33" borderId="15" xfId="0" applyNumberFormat="1" applyFont="1" applyFill="1" applyBorder="1" applyAlignment="1">
      <alignment/>
    </xf>
    <xf numFmtId="41" fontId="5" fillId="33" borderId="15" xfId="0" applyNumberFormat="1" applyFont="1" applyFill="1" applyBorder="1" applyAlignment="1">
      <alignment/>
    </xf>
    <xf numFmtId="42" fontId="14" fillId="0" borderId="16" xfId="44" applyNumberFormat="1" applyFont="1" applyFill="1" applyBorder="1" applyAlignment="1">
      <alignment horizontal="center"/>
    </xf>
    <xf numFmtId="42" fontId="14" fillId="0" borderId="16" xfId="42" applyNumberFormat="1" applyFont="1" applyFill="1" applyBorder="1" applyAlignment="1">
      <alignment horizontal="center"/>
    </xf>
    <xf numFmtId="42" fontId="14" fillId="0" borderId="17" xfId="42" applyNumberFormat="1" applyFont="1" applyFill="1" applyBorder="1" applyAlignment="1">
      <alignment horizontal="center"/>
    </xf>
    <xf numFmtId="42" fontId="14" fillId="0" borderId="18" xfId="42" applyNumberFormat="1" applyFont="1" applyFill="1" applyBorder="1" applyAlignment="1">
      <alignment horizontal="center"/>
    </xf>
    <xf numFmtId="42" fontId="14" fillId="0" borderId="19" xfId="0" applyNumberFormat="1" applyFont="1" applyFill="1" applyBorder="1" applyAlignment="1">
      <alignment/>
    </xf>
    <xf numFmtId="42" fontId="16" fillId="0" borderId="17" xfId="42" applyNumberFormat="1" applyFont="1" applyFill="1" applyBorder="1" applyAlignment="1">
      <alignment horizontal="center"/>
    </xf>
    <xf numFmtId="42" fontId="16" fillId="0" borderId="18" xfId="0" applyNumberFormat="1" applyFont="1" applyFill="1" applyBorder="1" applyAlignment="1">
      <alignment/>
    </xf>
    <xf numFmtId="42" fontId="16" fillId="0" borderId="16" xfId="42" applyNumberFormat="1" applyFont="1" applyFill="1" applyBorder="1" applyAlignment="1">
      <alignment horizontal="center"/>
    </xf>
    <xf numFmtId="42" fontId="14" fillId="34" borderId="16" xfId="0" applyNumberFormat="1" applyFont="1" applyFill="1" applyBorder="1" applyAlignment="1">
      <alignment/>
    </xf>
    <xf numFmtId="42" fontId="14" fillId="34" borderId="17" xfId="0" applyNumberFormat="1" applyFont="1" applyFill="1" applyBorder="1" applyAlignment="1">
      <alignment/>
    </xf>
    <xf numFmtId="42" fontId="16" fillId="34" borderId="16" xfId="0" applyNumberFormat="1" applyFont="1" applyFill="1" applyBorder="1" applyAlignment="1">
      <alignment horizontal="right"/>
    </xf>
    <xf numFmtId="42" fontId="16" fillId="0" borderId="16" xfId="0" applyNumberFormat="1" applyFont="1" applyBorder="1" applyAlignment="1">
      <alignment/>
    </xf>
    <xf numFmtId="42" fontId="14" fillId="0" borderId="16" xfId="0" applyNumberFormat="1" applyFont="1" applyBorder="1" applyAlignment="1">
      <alignment/>
    </xf>
    <xf numFmtId="42" fontId="16" fillId="0" borderId="16" xfId="0" applyNumberFormat="1" applyFont="1" applyFill="1" applyBorder="1" applyAlignment="1">
      <alignment/>
    </xf>
    <xf numFmtId="0" fontId="1" fillId="34" borderId="19" xfId="0" applyNumberFormat="1" applyFont="1" applyFill="1" applyBorder="1" applyAlignment="1" applyProtection="1">
      <alignment horizontal="center"/>
      <protection locked="0"/>
    </xf>
    <xf numFmtId="167" fontId="6" fillId="35" borderId="20" xfId="0" applyNumberFormat="1" applyFont="1" applyFill="1" applyBorder="1" applyAlignment="1" applyProtection="1">
      <alignment/>
      <protection locked="0"/>
    </xf>
    <xf numFmtId="167" fontId="6" fillId="35" borderId="21" xfId="0" applyNumberFormat="1" applyFont="1" applyFill="1" applyBorder="1" applyAlignment="1" applyProtection="1">
      <alignment/>
      <protection locked="0"/>
    </xf>
    <xf numFmtId="42" fontId="14" fillId="35" borderId="16" xfId="0" applyNumberFormat="1" applyFont="1" applyFill="1" applyBorder="1" applyAlignment="1" applyProtection="1">
      <alignment horizontal="center"/>
      <protection locked="0"/>
    </xf>
    <xf numFmtId="42" fontId="14" fillId="35" borderId="17" xfId="0" applyNumberFormat="1" applyFont="1" applyFill="1" applyBorder="1" applyAlignment="1" applyProtection="1">
      <alignment horizontal="center"/>
      <protection locked="0"/>
    </xf>
    <xf numFmtId="9" fontId="14" fillId="35" borderId="16" xfId="61" applyFont="1" applyFill="1" applyBorder="1" applyAlignment="1" applyProtection="1">
      <alignment/>
      <protection locked="0"/>
    </xf>
    <xf numFmtId="9" fontId="14" fillId="35" borderId="17" xfId="61" applyFont="1" applyFill="1" applyBorder="1" applyAlignment="1" applyProtection="1">
      <alignment/>
      <protection locked="0"/>
    </xf>
    <xf numFmtId="0" fontId="19" fillId="33" borderId="10" xfId="0" applyFont="1" applyFill="1" applyBorder="1" applyAlignment="1">
      <alignment/>
    </xf>
    <xf numFmtId="42" fontId="14" fillId="35" borderId="18" xfId="0" applyNumberFormat="1" applyFont="1" applyFill="1" applyBorder="1" applyAlignment="1" applyProtection="1">
      <alignment horizontal="center"/>
      <protection locked="0"/>
    </xf>
    <xf numFmtId="42" fontId="14" fillId="35" borderId="16" xfId="42" applyNumberFormat="1" applyFont="1" applyFill="1" applyBorder="1" applyAlignment="1">
      <alignment horizontal="center"/>
    </xf>
    <xf numFmtId="9" fontId="0" fillId="35" borderId="18" xfId="61" applyFont="1" applyFill="1" applyBorder="1" applyAlignment="1" applyProtection="1">
      <alignment/>
      <protection locked="0"/>
    </xf>
    <xf numFmtId="9" fontId="0" fillId="35" borderId="16" xfId="61" applyFont="1" applyFill="1" applyBorder="1" applyAlignment="1" applyProtection="1">
      <alignment/>
      <protection locked="0"/>
    </xf>
    <xf numFmtId="9" fontId="0" fillId="35" borderId="16" xfId="61" applyFont="1" applyFill="1" applyBorder="1" applyAlignment="1">
      <alignment horizontal="right"/>
    </xf>
    <xf numFmtId="9" fontId="0" fillId="35" borderId="16" xfId="61" applyFont="1" applyFill="1" applyBorder="1" applyAlignment="1">
      <alignment/>
    </xf>
    <xf numFmtId="9" fontId="0" fillId="35" borderId="17" xfId="61" applyFont="1" applyFill="1" applyBorder="1" applyAlignment="1">
      <alignment/>
    </xf>
    <xf numFmtId="41" fontId="14" fillId="35" borderId="18" xfId="42" applyNumberFormat="1" applyFont="1" applyFill="1" applyBorder="1" applyAlignment="1">
      <alignment/>
    </xf>
    <xf numFmtId="41" fontId="14" fillId="35" borderId="16" xfId="42" applyNumberFormat="1" applyFont="1" applyFill="1" applyBorder="1" applyAlignment="1" applyProtection="1">
      <alignment horizontal="center"/>
      <protection locked="0"/>
    </xf>
    <xf numFmtId="41" fontId="14" fillId="35" borderId="18" xfId="42" applyNumberFormat="1" applyFont="1" applyFill="1" applyBorder="1" applyAlignment="1">
      <alignment horizontal="center"/>
    </xf>
    <xf numFmtId="41" fontId="14" fillId="35" borderId="16" xfId="42" applyNumberFormat="1" applyFont="1" applyFill="1" applyBorder="1" applyAlignment="1">
      <alignment horizontal="center"/>
    </xf>
    <xf numFmtId="41" fontId="14" fillId="35" borderId="16" xfId="0" applyNumberFormat="1" applyFont="1" applyFill="1" applyBorder="1" applyAlignment="1">
      <alignment/>
    </xf>
    <xf numFmtId="41" fontId="14" fillId="35" borderId="17" xfId="0" applyNumberFormat="1" applyFont="1" applyFill="1" applyBorder="1" applyAlignment="1">
      <alignment/>
    </xf>
    <xf numFmtId="41" fontId="0" fillId="35" borderId="10" xfId="0" applyNumberFormat="1" applyFont="1" applyFill="1" applyBorder="1" applyAlignment="1">
      <alignment/>
    </xf>
    <xf numFmtId="41" fontId="14" fillId="35" borderId="18" xfId="0" applyNumberFormat="1" applyFont="1" applyFill="1" applyBorder="1" applyAlignment="1">
      <alignment/>
    </xf>
    <xf numFmtId="41" fontId="14" fillId="35" borderId="18" xfId="0" applyNumberFormat="1" applyFont="1" applyFill="1" applyBorder="1" applyAlignment="1">
      <alignment horizontal="right"/>
    </xf>
    <xf numFmtId="170" fontId="14" fillId="35" borderId="18" xfId="42" applyNumberFormat="1" applyFont="1" applyFill="1" applyBorder="1" applyAlignment="1">
      <alignment horizontal="right"/>
    </xf>
    <xf numFmtId="0" fontId="13" fillId="0" borderId="16" xfId="0" applyFont="1" applyFill="1" applyBorder="1" applyAlignment="1">
      <alignment wrapText="1"/>
    </xf>
    <xf numFmtId="0" fontId="13" fillId="35" borderId="16" xfId="0" applyFont="1" applyFill="1" applyBorder="1" applyAlignment="1" applyProtection="1">
      <alignment wrapText="1"/>
      <protection locked="0"/>
    </xf>
    <xf numFmtId="0" fontId="13" fillId="35" borderId="17" xfId="0" applyFont="1" applyFill="1" applyBorder="1" applyAlignment="1" applyProtection="1">
      <alignment wrapText="1"/>
      <protection locked="0"/>
    </xf>
    <xf numFmtId="0" fontId="13" fillId="35" borderId="17" xfId="58" applyFont="1" applyFill="1" applyBorder="1" applyAlignment="1" applyProtection="1">
      <alignment wrapText="1"/>
      <protection locked="0"/>
    </xf>
    <xf numFmtId="0" fontId="13" fillId="34" borderId="18" xfId="58" applyFont="1" applyFill="1" applyBorder="1" applyAlignment="1" applyProtection="1">
      <alignment wrapText="1"/>
      <protection locked="0"/>
    </xf>
    <xf numFmtId="0" fontId="13" fillId="34" borderId="16" xfId="58" applyFont="1" applyFill="1" applyBorder="1" applyAlignment="1" applyProtection="1">
      <alignment wrapText="1"/>
      <protection locked="0"/>
    </xf>
    <xf numFmtId="0" fontId="13" fillId="0" borderId="16" xfId="58" applyFont="1" applyFill="1" applyBorder="1" applyAlignment="1">
      <alignment wrapText="1"/>
      <protection/>
    </xf>
    <xf numFmtId="0" fontId="1" fillId="33" borderId="13" xfId="0" applyFont="1" applyFill="1" applyBorder="1" applyAlignment="1">
      <alignment/>
    </xf>
    <xf numFmtId="0" fontId="1" fillId="33" borderId="10" xfId="0" applyFont="1" applyFill="1" applyBorder="1" applyAlignment="1">
      <alignment horizontal="right"/>
    </xf>
    <xf numFmtId="0" fontId="0" fillId="33" borderId="10" xfId="0" applyFont="1" applyFill="1" applyBorder="1" applyAlignment="1">
      <alignment horizontal="right"/>
    </xf>
    <xf numFmtId="41" fontId="0" fillId="33" borderId="15" xfId="0" applyNumberFormat="1" applyFont="1" applyFill="1" applyBorder="1" applyAlignment="1">
      <alignment/>
    </xf>
    <xf numFmtId="0" fontId="8" fillId="0" borderId="22" xfId="0" applyFont="1" applyBorder="1" applyAlignment="1">
      <alignment/>
    </xf>
    <xf numFmtId="0" fontId="8" fillId="0" borderId="23" xfId="0" applyFont="1" applyBorder="1" applyAlignment="1">
      <alignment/>
    </xf>
    <xf numFmtId="42" fontId="14" fillId="0" borderId="17" xfId="44" applyNumberFormat="1" applyFont="1" applyFill="1" applyBorder="1" applyAlignment="1">
      <alignment horizontal="center"/>
    </xf>
    <xf numFmtId="42" fontId="14" fillId="0" borderId="18" xfId="44" applyNumberFormat="1" applyFont="1" applyFill="1" applyBorder="1" applyAlignment="1">
      <alignment horizontal="center"/>
    </xf>
    <xf numFmtId="42" fontId="14" fillId="35" borderId="18" xfId="0" applyNumberFormat="1" applyFont="1" applyFill="1" applyBorder="1" applyAlignment="1">
      <alignment horizontal="right"/>
    </xf>
    <xf numFmtId="42" fontId="14" fillId="35" borderId="18" xfId="42" applyNumberFormat="1" applyFont="1" applyFill="1" applyBorder="1" applyAlignment="1">
      <alignment horizontal="right"/>
    </xf>
    <xf numFmtId="0" fontId="5" fillId="0" borderId="0" xfId="0" applyFont="1" applyFill="1" applyAlignment="1">
      <alignment/>
    </xf>
    <xf numFmtId="0" fontId="13" fillId="35" borderId="16" xfId="58" applyFont="1" applyFill="1" applyBorder="1" applyAlignment="1">
      <alignment wrapText="1"/>
      <protection/>
    </xf>
    <xf numFmtId="0" fontId="13" fillId="35" borderId="17" xfId="58" applyFont="1" applyFill="1" applyBorder="1" applyAlignment="1">
      <alignment wrapText="1"/>
      <protection/>
    </xf>
    <xf numFmtId="0" fontId="25" fillId="33" borderId="24" xfId="0" applyFont="1" applyFill="1" applyBorder="1" applyAlignment="1">
      <alignment/>
    </xf>
    <xf numFmtId="0" fontId="25" fillId="33" borderId="12" xfId="0" applyFont="1" applyFill="1" applyBorder="1" applyAlignment="1">
      <alignment/>
    </xf>
    <xf numFmtId="0" fontId="25" fillId="33" borderId="13" xfId="0" applyFont="1" applyFill="1" applyBorder="1" applyAlignment="1">
      <alignment/>
    </xf>
    <xf numFmtId="0" fontId="24" fillId="33" borderId="10" xfId="0" applyFont="1" applyFill="1" applyBorder="1" applyAlignment="1">
      <alignment/>
    </xf>
    <xf numFmtId="0" fontId="24" fillId="33" borderId="10" xfId="0" applyFont="1" applyFill="1" applyBorder="1" applyAlignment="1">
      <alignment/>
    </xf>
    <xf numFmtId="0" fontId="26" fillId="33" borderId="13" xfId="0" applyFont="1" applyFill="1" applyBorder="1" applyAlignment="1">
      <alignment/>
    </xf>
    <xf numFmtId="0" fontId="8" fillId="0" borderId="16" xfId="0" applyFont="1" applyFill="1" applyBorder="1" applyAlignment="1">
      <alignment/>
    </xf>
    <xf numFmtId="0" fontId="8" fillId="0" borderId="16" xfId="0" applyFont="1" applyFill="1" applyBorder="1" applyAlignment="1">
      <alignment horizontal="center" wrapText="1"/>
    </xf>
    <xf numFmtId="9" fontId="8" fillId="0" borderId="16" xfId="61" applyFont="1" applyFill="1" applyBorder="1" applyAlignment="1" applyProtection="1">
      <alignment horizontal="center" vertical="center" wrapText="1"/>
      <protection locked="0"/>
    </xf>
    <xf numFmtId="0" fontId="0" fillId="35" borderId="0" xfId="0" applyFill="1" applyAlignment="1">
      <alignment/>
    </xf>
    <xf numFmtId="0" fontId="0" fillId="35" borderId="16" xfId="0" applyFill="1" applyBorder="1" applyAlignment="1">
      <alignment/>
    </xf>
    <xf numFmtId="0" fontId="6" fillId="0" borderId="0" xfId="0" applyFont="1" applyAlignment="1">
      <alignment/>
    </xf>
    <xf numFmtId="0" fontId="30" fillId="0" borderId="0" xfId="0" applyFont="1" applyAlignment="1">
      <alignment/>
    </xf>
    <xf numFmtId="0" fontId="31" fillId="0" borderId="0" xfId="0" applyFont="1" applyAlignment="1">
      <alignment/>
    </xf>
    <xf numFmtId="0" fontId="18" fillId="0" borderId="0" xfId="54" applyAlignment="1" applyProtection="1">
      <alignment/>
      <protection/>
    </xf>
    <xf numFmtId="0" fontId="32" fillId="0" borderId="0" xfId="0" applyFont="1" applyAlignment="1">
      <alignment horizontal="centerContinuous"/>
    </xf>
    <xf numFmtId="0" fontId="30" fillId="0" borderId="0" xfId="0" applyFont="1" applyAlignment="1">
      <alignment horizontal="centerContinuous"/>
    </xf>
    <xf numFmtId="0" fontId="32" fillId="0" borderId="0" xfId="0" applyFont="1" applyAlignment="1">
      <alignment horizontal="centerContinuous" vertical="top"/>
    </xf>
    <xf numFmtId="0" fontId="30" fillId="0" borderId="25"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1" fontId="0" fillId="0" borderId="0" xfId="0" applyNumberFormat="1" applyAlignment="1">
      <alignment/>
    </xf>
    <xf numFmtId="0" fontId="30" fillId="0" borderId="31" xfId="0" applyFont="1" applyBorder="1" applyAlignment="1">
      <alignment horizontal="center" vertical="top" wrapText="1"/>
    </xf>
    <xf numFmtId="0" fontId="34" fillId="0" borderId="0" xfId="0" applyFont="1" applyAlignment="1">
      <alignment vertical="top"/>
    </xf>
    <xf numFmtId="0" fontId="35" fillId="33" borderId="32" xfId="0" applyFont="1" applyFill="1" applyBorder="1" applyAlignment="1">
      <alignment/>
    </xf>
    <xf numFmtId="0" fontId="30" fillId="33" borderId="0" xfId="0" applyFont="1" applyFill="1" applyBorder="1" applyAlignment="1">
      <alignment/>
    </xf>
    <xf numFmtId="0" fontId="30" fillId="33" borderId="11" xfId="0" applyFont="1" applyFill="1" applyBorder="1" applyAlignment="1">
      <alignment/>
    </xf>
    <xf numFmtId="0" fontId="30" fillId="0" borderId="22" xfId="0" applyFont="1" applyBorder="1" applyAlignment="1">
      <alignment vertical="top" wrapText="1"/>
    </xf>
    <xf numFmtId="175" fontId="30" fillId="0" borderId="25" xfId="0" applyNumberFormat="1" applyFont="1" applyBorder="1" applyAlignment="1">
      <alignment horizontal="center" vertical="center"/>
    </xf>
    <xf numFmtId="175" fontId="30" fillId="0" borderId="33" xfId="0" applyNumberFormat="1" applyFont="1" applyBorder="1" applyAlignment="1">
      <alignment horizontal="center" vertical="center"/>
    </xf>
    <xf numFmtId="175" fontId="30" fillId="0" borderId="22" xfId="0" applyNumberFormat="1" applyFont="1" applyBorder="1" applyAlignment="1">
      <alignment horizontal="center" vertical="center"/>
    </xf>
    <xf numFmtId="0" fontId="30" fillId="0" borderId="34" xfId="0" applyFont="1" applyBorder="1" applyAlignment="1">
      <alignment vertical="top" wrapText="1"/>
    </xf>
    <xf numFmtId="175" fontId="30" fillId="0" borderId="35" xfId="0" applyNumberFormat="1" applyFont="1" applyBorder="1" applyAlignment="1">
      <alignment horizontal="center" vertical="center"/>
    </xf>
    <xf numFmtId="175" fontId="30" fillId="0" borderId="16" xfId="0" applyNumberFormat="1" applyFont="1" applyBorder="1" applyAlignment="1">
      <alignment horizontal="center" vertical="center"/>
    </xf>
    <xf numFmtId="175" fontId="30" fillId="0" borderId="36" xfId="0" applyNumberFormat="1" applyFont="1" applyBorder="1" applyAlignment="1">
      <alignment horizontal="center" vertical="center"/>
    </xf>
    <xf numFmtId="175" fontId="30" fillId="0" borderId="34" xfId="0" applyNumberFormat="1" applyFont="1" applyBorder="1" applyAlignment="1">
      <alignment horizontal="center" vertical="center"/>
    </xf>
    <xf numFmtId="0" fontId="6" fillId="0" borderId="0" xfId="0" applyFont="1" applyAlignment="1">
      <alignment vertical="top" wrapText="1"/>
    </xf>
    <xf numFmtId="0" fontId="30" fillId="0" borderId="37" xfId="0" applyFont="1" applyBorder="1" applyAlignment="1">
      <alignment vertical="top" wrapText="1"/>
    </xf>
    <xf numFmtId="175" fontId="30" fillId="0" borderId="38" xfId="0" applyNumberFormat="1" applyFont="1" applyBorder="1" applyAlignment="1">
      <alignment horizontal="center" vertical="center"/>
    </xf>
    <xf numFmtId="175" fontId="30" fillId="0" borderId="17" xfId="0" applyNumberFormat="1" applyFont="1" applyBorder="1" applyAlignment="1">
      <alignment horizontal="center" vertical="center"/>
    </xf>
    <xf numFmtId="175" fontId="30" fillId="0" borderId="39" xfId="0" applyNumberFormat="1" applyFont="1" applyBorder="1" applyAlignment="1">
      <alignment horizontal="center" vertical="center"/>
    </xf>
    <xf numFmtId="0" fontId="35" fillId="33" borderId="40" xfId="0" applyFont="1" applyFill="1" applyBorder="1" applyAlignment="1">
      <alignment/>
    </xf>
    <xf numFmtId="0" fontId="30" fillId="33" borderId="41" xfId="0" applyFont="1" applyFill="1" applyBorder="1" applyAlignment="1">
      <alignment/>
    </xf>
    <xf numFmtId="0" fontId="30" fillId="33" borderId="29" xfId="0" applyFont="1" applyFill="1" applyBorder="1" applyAlignment="1">
      <alignment/>
    </xf>
    <xf numFmtId="0" fontId="30" fillId="33" borderId="42" xfId="0" applyFont="1" applyFill="1" applyBorder="1" applyAlignment="1">
      <alignment/>
    </xf>
    <xf numFmtId="0" fontId="36" fillId="33" borderId="0" xfId="0" applyFont="1" applyFill="1" applyBorder="1" applyAlignment="1">
      <alignment/>
    </xf>
    <xf numFmtId="0" fontId="30" fillId="33" borderId="43" xfId="0" applyFont="1" applyFill="1" applyBorder="1" applyAlignment="1">
      <alignment/>
    </xf>
    <xf numFmtId="0" fontId="30" fillId="33" borderId="44" xfId="0" applyFont="1" applyFill="1" applyBorder="1" applyAlignment="1">
      <alignment/>
    </xf>
    <xf numFmtId="0" fontId="30" fillId="33" borderId="45" xfId="0" applyFont="1" applyFill="1" applyBorder="1" applyAlignment="1">
      <alignment/>
    </xf>
    <xf numFmtId="0" fontId="30" fillId="33" borderId="46" xfId="0" applyFont="1" applyFill="1" applyBorder="1" applyAlignment="1">
      <alignment/>
    </xf>
    <xf numFmtId="0" fontId="30" fillId="0" borderId="28" xfId="0" applyFont="1" applyBorder="1" applyAlignment="1">
      <alignment/>
    </xf>
    <xf numFmtId="175" fontId="30" fillId="0" borderId="47" xfId="0" applyNumberFormat="1" applyFont="1" applyBorder="1" applyAlignment="1">
      <alignment horizontal="center"/>
    </xf>
    <xf numFmtId="175" fontId="30" fillId="0" borderId="33" xfId="0" applyNumberFormat="1" applyFont="1" applyBorder="1" applyAlignment="1">
      <alignment horizontal="center"/>
    </xf>
    <xf numFmtId="175" fontId="30" fillId="0" borderId="22" xfId="0" applyNumberFormat="1" applyFont="1" applyBorder="1" applyAlignment="1">
      <alignment horizontal="center"/>
    </xf>
    <xf numFmtId="175" fontId="30" fillId="0" borderId="48" xfId="0" applyNumberFormat="1" applyFont="1" applyBorder="1" applyAlignment="1">
      <alignment horizontal="center"/>
    </xf>
    <xf numFmtId="175" fontId="30" fillId="0" borderId="49" xfId="0" applyNumberFormat="1" applyFont="1" applyBorder="1" applyAlignment="1">
      <alignment horizontal="center"/>
    </xf>
    <xf numFmtId="175" fontId="30" fillId="0" borderId="50" xfId="0" applyNumberFormat="1" applyFont="1" applyBorder="1" applyAlignment="1">
      <alignment horizontal="center"/>
    </xf>
    <xf numFmtId="0" fontId="30" fillId="0" borderId="51" xfId="0" applyFont="1" applyBorder="1" applyAlignment="1">
      <alignment/>
    </xf>
    <xf numFmtId="175" fontId="30" fillId="0" borderId="15" xfId="0" applyNumberFormat="1" applyFont="1" applyBorder="1" applyAlignment="1">
      <alignment horizontal="center"/>
    </xf>
    <xf numFmtId="175" fontId="30" fillId="0" borderId="16" xfId="0" applyNumberFormat="1" applyFont="1" applyBorder="1" applyAlignment="1">
      <alignment horizontal="center"/>
    </xf>
    <xf numFmtId="175" fontId="30" fillId="0" borderId="13" xfId="0" applyNumberFormat="1" applyFont="1" applyBorder="1" applyAlignment="1">
      <alignment horizontal="center"/>
    </xf>
    <xf numFmtId="175" fontId="30" fillId="0" borderId="34" xfId="0" applyNumberFormat="1" applyFont="1" applyBorder="1" applyAlignment="1">
      <alignment horizontal="center"/>
    </xf>
    <xf numFmtId="175" fontId="30" fillId="0" borderId="52" xfId="0" applyNumberFormat="1" applyFont="1" applyBorder="1" applyAlignment="1">
      <alignment horizontal="center"/>
    </xf>
    <xf numFmtId="0" fontId="30" fillId="0" borderId="37" xfId="0" applyFont="1" applyBorder="1" applyAlignment="1">
      <alignment/>
    </xf>
    <xf numFmtId="175" fontId="30" fillId="0" borderId="53" xfId="0" applyNumberFormat="1" applyFont="1" applyBorder="1" applyAlignment="1">
      <alignment horizontal="center"/>
    </xf>
    <xf numFmtId="175" fontId="30" fillId="0" borderId="54" xfId="0" applyNumberFormat="1" applyFont="1" applyBorder="1" applyAlignment="1">
      <alignment horizontal="center"/>
    </xf>
    <xf numFmtId="0" fontId="30" fillId="0" borderId="31" xfId="0" applyFont="1" applyBorder="1" applyAlignment="1">
      <alignment/>
    </xf>
    <xf numFmtId="175" fontId="30" fillId="0" borderId="55" xfId="0" applyNumberFormat="1" applyFont="1" applyBorder="1" applyAlignment="1">
      <alignment horizontal="center"/>
    </xf>
    <xf numFmtId="175" fontId="30" fillId="0" borderId="56" xfId="0" applyNumberFormat="1" applyFont="1" applyBorder="1" applyAlignment="1">
      <alignment horizontal="center"/>
    </xf>
    <xf numFmtId="175" fontId="30" fillId="0" borderId="39" xfId="0" applyNumberFormat="1" applyFont="1" applyBorder="1" applyAlignment="1">
      <alignment horizontal="center"/>
    </xf>
    <xf numFmtId="175" fontId="30" fillId="0" borderId="0" xfId="0" applyNumberFormat="1" applyFont="1" applyBorder="1" applyAlignment="1">
      <alignment horizontal="center"/>
    </xf>
    <xf numFmtId="0" fontId="35" fillId="33" borderId="32" xfId="0" applyFont="1" applyFill="1" applyBorder="1" applyAlignment="1">
      <alignment/>
    </xf>
    <xf numFmtId="175" fontId="0" fillId="0" borderId="0" xfId="0" applyNumberFormat="1" applyAlignment="1">
      <alignment/>
    </xf>
    <xf numFmtId="0" fontId="30" fillId="33" borderId="32" xfId="0" applyFont="1" applyFill="1" applyBorder="1" applyAlignment="1">
      <alignment/>
    </xf>
    <xf numFmtId="0" fontId="30" fillId="0" borderId="22" xfId="0" applyFont="1" applyBorder="1" applyAlignment="1">
      <alignment/>
    </xf>
    <xf numFmtId="175" fontId="30" fillId="0" borderId="23" xfId="0" applyNumberFormat="1" applyFont="1" applyBorder="1" applyAlignment="1">
      <alignment horizontal="center"/>
    </xf>
    <xf numFmtId="0" fontId="30" fillId="0" borderId="34" xfId="0" applyFont="1" applyBorder="1" applyAlignment="1">
      <alignment/>
    </xf>
    <xf numFmtId="175" fontId="30" fillId="0" borderId="57" xfId="0" applyNumberFormat="1" applyFont="1" applyBorder="1" applyAlignment="1">
      <alignment horizontal="center"/>
    </xf>
    <xf numFmtId="0" fontId="30" fillId="0" borderId="39" xfId="0" applyFont="1" applyBorder="1" applyAlignment="1">
      <alignment/>
    </xf>
    <xf numFmtId="175" fontId="30" fillId="0" borderId="58" xfId="0" applyNumberFormat="1" applyFont="1" applyBorder="1" applyAlignment="1">
      <alignment horizontal="center"/>
    </xf>
    <xf numFmtId="0" fontId="30" fillId="36" borderId="32" xfId="0" applyFont="1" applyFill="1" applyBorder="1" applyAlignment="1">
      <alignment/>
    </xf>
    <xf numFmtId="0" fontId="30" fillId="36" borderId="0" xfId="0" applyFont="1" applyFill="1" applyBorder="1" applyAlignment="1">
      <alignment horizontal="center"/>
    </xf>
    <xf numFmtId="0" fontId="30" fillId="36" borderId="11" xfId="0" applyFont="1" applyFill="1" applyBorder="1" applyAlignment="1">
      <alignment horizontal="center"/>
    </xf>
    <xf numFmtId="0" fontId="30" fillId="36" borderId="19" xfId="0" applyFont="1" applyFill="1" applyBorder="1" applyAlignment="1">
      <alignment horizontal="center"/>
    </xf>
    <xf numFmtId="0" fontId="37" fillId="0" borderId="59" xfId="0" applyFont="1" applyBorder="1" applyAlignment="1">
      <alignment wrapText="1"/>
    </xf>
    <xf numFmtId="175" fontId="30" fillId="0" borderId="60" xfId="0" applyNumberFormat="1" applyFont="1" applyBorder="1" applyAlignment="1">
      <alignment horizontal="center"/>
    </xf>
    <xf numFmtId="175" fontId="30" fillId="0" borderId="61" xfId="0" applyNumberFormat="1" applyFont="1" applyBorder="1" applyAlignment="1">
      <alignment horizontal="center"/>
    </xf>
    <xf numFmtId="175" fontId="30" fillId="0" borderId="62" xfId="0" applyNumberFormat="1" applyFont="1" applyBorder="1" applyAlignment="1">
      <alignment horizontal="center"/>
    </xf>
    <xf numFmtId="175" fontId="30" fillId="0" borderId="59" xfId="0" applyNumberFormat="1" applyFont="1" applyBorder="1" applyAlignment="1">
      <alignment horizontal="center"/>
    </xf>
    <xf numFmtId="0" fontId="30" fillId="0" borderId="32" xfId="0" applyFont="1" applyBorder="1" applyAlignment="1">
      <alignment vertical="center"/>
    </xf>
    <xf numFmtId="0" fontId="30" fillId="0" borderId="0" xfId="0" applyFont="1" applyBorder="1" applyAlignment="1">
      <alignment/>
    </xf>
    <xf numFmtId="0" fontId="30" fillId="0" borderId="11" xfId="0" applyFont="1" applyBorder="1" applyAlignment="1">
      <alignment/>
    </xf>
    <xf numFmtId="0" fontId="37" fillId="0" borderId="32" xfId="0" applyFont="1" applyBorder="1" applyAlignment="1">
      <alignment/>
    </xf>
    <xf numFmtId="6" fontId="30" fillId="0" borderId="14" xfId="0" applyNumberFormat="1" applyFont="1" applyBorder="1" applyAlignment="1">
      <alignment horizontal="center"/>
    </xf>
    <xf numFmtId="0" fontId="37" fillId="0" borderId="0" xfId="0" applyFont="1" applyBorder="1" applyAlignment="1">
      <alignment horizontal="center"/>
    </xf>
    <xf numFmtId="0" fontId="30" fillId="0" borderId="14" xfId="0" applyFont="1" applyBorder="1" applyAlignment="1">
      <alignment horizontal="center"/>
    </xf>
    <xf numFmtId="0" fontId="37" fillId="0" borderId="0" xfId="0" applyFont="1" applyBorder="1" applyAlignment="1">
      <alignment horizontal="centerContinuous"/>
    </xf>
    <xf numFmtId="0" fontId="30" fillId="0" borderId="0" xfId="0" applyFont="1" applyBorder="1" applyAlignment="1">
      <alignment horizontal="centerContinuous"/>
    </xf>
    <xf numFmtId="188" fontId="0" fillId="0" borderId="0" xfId="0" applyNumberFormat="1" applyAlignment="1">
      <alignment/>
    </xf>
    <xf numFmtId="0" fontId="30" fillId="0" borderId="63" xfId="0" applyFont="1" applyBorder="1" applyAlignment="1">
      <alignment/>
    </xf>
    <xf numFmtId="0" fontId="30" fillId="0" borderId="26" xfId="0" applyFont="1" applyBorder="1" applyAlignment="1">
      <alignment/>
    </xf>
    <xf numFmtId="0" fontId="30" fillId="0" borderId="27" xfId="0" applyFont="1" applyBorder="1" applyAlignment="1">
      <alignment/>
    </xf>
    <xf numFmtId="175" fontId="35" fillId="37" borderId="64" xfId="0" applyNumberFormat="1" applyFont="1" applyFill="1" applyBorder="1" applyAlignment="1">
      <alignment horizontal="center"/>
    </xf>
    <xf numFmtId="0" fontId="30" fillId="38" borderId="65" xfId="0" applyFont="1" applyFill="1" applyBorder="1" applyAlignment="1">
      <alignment wrapText="1"/>
    </xf>
    <xf numFmtId="0" fontId="30" fillId="39" borderId="42" xfId="0" applyFont="1" applyFill="1" applyBorder="1" applyAlignment="1">
      <alignment wrapText="1"/>
    </xf>
    <xf numFmtId="175" fontId="30" fillId="0" borderId="35" xfId="0" applyNumberFormat="1" applyFont="1" applyBorder="1" applyAlignment="1">
      <alignment horizontal="center"/>
    </xf>
    <xf numFmtId="175" fontId="30" fillId="0" borderId="36" xfId="0" applyNumberFormat="1" applyFont="1" applyBorder="1" applyAlignment="1">
      <alignment horizontal="center"/>
    </xf>
    <xf numFmtId="0" fontId="30" fillId="39" borderId="57" xfId="0" applyFont="1" applyFill="1" applyBorder="1" applyAlignment="1">
      <alignment wrapText="1"/>
    </xf>
    <xf numFmtId="175" fontId="30" fillId="0" borderId="66" xfId="0" applyNumberFormat="1" applyFont="1" applyBorder="1" applyAlignment="1">
      <alignment horizontal="center"/>
    </xf>
    <xf numFmtId="175" fontId="30" fillId="0" borderId="67" xfId="0" applyNumberFormat="1" applyFont="1" applyBorder="1" applyAlignment="1">
      <alignment horizontal="center"/>
    </xf>
    <xf numFmtId="175" fontId="30" fillId="0" borderId="68" xfId="0" applyNumberFormat="1" applyFont="1" applyBorder="1" applyAlignment="1">
      <alignment horizontal="center"/>
    </xf>
    <xf numFmtId="0" fontId="30" fillId="0" borderId="58" xfId="0" applyFont="1" applyBorder="1" applyAlignment="1">
      <alignment wrapText="1"/>
    </xf>
    <xf numFmtId="175" fontId="35" fillId="37" borderId="69" xfId="0" applyNumberFormat="1" applyFont="1" applyFill="1" applyBorder="1" applyAlignment="1">
      <alignment horizontal="center"/>
    </xf>
    <xf numFmtId="2" fontId="30" fillId="0" borderId="0" xfId="0" applyNumberFormat="1" applyFont="1" applyAlignment="1">
      <alignment/>
    </xf>
    <xf numFmtId="190" fontId="30" fillId="0" borderId="0" xfId="0" applyNumberFormat="1" applyFont="1" applyAlignment="1">
      <alignment/>
    </xf>
    <xf numFmtId="0" fontId="35" fillId="0" borderId="0" xfId="0" applyFont="1" applyAlignment="1">
      <alignment/>
    </xf>
    <xf numFmtId="1" fontId="30" fillId="0" borderId="0" xfId="0" applyNumberFormat="1" applyFont="1" applyAlignment="1">
      <alignment/>
    </xf>
    <xf numFmtId="14" fontId="30" fillId="0" borderId="0" xfId="0" applyNumberFormat="1" applyFont="1" applyAlignment="1">
      <alignment/>
    </xf>
    <xf numFmtId="0" fontId="30" fillId="0" borderId="0" xfId="0" applyNumberFormat="1" applyFont="1" applyAlignment="1">
      <alignment/>
    </xf>
    <xf numFmtId="0" fontId="30" fillId="33" borderId="28" xfId="0" applyFont="1" applyFill="1" applyBorder="1" applyAlignment="1">
      <alignment/>
    </xf>
    <xf numFmtId="0" fontId="33" fillId="33" borderId="30" xfId="0" applyFont="1" applyFill="1" applyBorder="1" applyAlignment="1">
      <alignment horizontal="right"/>
    </xf>
    <xf numFmtId="0" fontId="33" fillId="33" borderId="31" xfId="0" applyFont="1" applyFill="1" applyBorder="1" applyAlignment="1">
      <alignment horizontal="right"/>
    </xf>
    <xf numFmtId="0" fontId="30" fillId="0" borderId="0" xfId="0" applyFont="1" applyBorder="1" applyAlignment="1">
      <alignment horizontal="right"/>
    </xf>
    <xf numFmtId="3" fontId="14" fillId="35" borderId="18" xfId="0" applyNumberFormat="1" applyFont="1" applyFill="1" applyBorder="1" applyAlignment="1">
      <alignment/>
    </xf>
    <xf numFmtId="3" fontId="0" fillId="33" borderId="10" xfId="0" applyNumberFormat="1" applyFont="1" applyFill="1" applyBorder="1" applyAlignment="1">
      <alignment/>
    </xf>
    <xf numFmtId="3" fontId="14" fillId="35" borderId="16" xfId="0" applyNumberFormat="1" applyFont="1" applyFill="1" applyBorder="1" applyAlignment="1">
      <alignment/>
    </xf>
    <xf numFmtId="3" fontId="14" fillId="35" borderId="17" xfId="0" applyNumberFormat="1" applyFont="1" applyFill="1" applyBorder="1" applyAlignment="1">
      <alignment/>
    </xf>
    <xf numFmtId="3" fontId="7" fillId="35" borderId="10" xfId="0" applyNumberFormat="1" applyFont="1" applyFill="1" applyBorder="1" applyAlignment="1">
      <alignment/>
    </xf>
    <xf numFmtId="3" fontId="14" fillId="35" borderId="16" xfId="42" applyNumberFormat="1" applyFont="1" applyFill="1" applyBorder="1" applyAlignment="1" applyProtection="1">
      <alignment horizontal="right"/>
      <protection locked="0"/>
    </xf>
    <xf numFmtId="3" fontId="14" fillId="35" borderId="16" xfId="42" applyNumberFormat="1" applyFont="1" applyFill="1" applyBorder="1" applyAlignment="1">
      <alignment horizontal="right"/>
    </xf>
    <xf numFmtId="37" fontId="14" fillId="35" borderId="18" xfId="42" applyNumberFormat="1" applyFont="1" applyFill="1" applyBorder="1" applyAlignment="1">
      <alignment horizontal="right"/>
    </xf>
    <xf numFmtId="175" fontId="30" fillId="37" borderId="18" xfId="0" applyNumberFormat="1" applyFont="1" applyFill="1" applyBorder="1" applyAlignment="1">
      <alignment horizontal="center"/>
    </xf>
    <xf numFmtId="175" fontId="30" fillId="37" borderId="70" xfId="0" applyNumberFormat="1" applyFont="1" applyFill="1" applyBorder="1" applyAlignment="1">
      <alignment horizontal="center"/>
    </xf>
    <xf numFmtId="187" fontId="0" fillId="0" borderId="0" xfId="0" applyNumberFormat="1" applyAlignment="1">
      <alignment/>
    </xf>
    <xf numFmtId="41" fontId="5" fillId="0" borderId="0" xfId="0" applyNumberFormat="1" applyFont="1" applyFill="1" applyBorder="1" applyAlignment="1">
      <alignment/>
    </xf>
    <xf numFmtId="6" fontId="0" fillId="0" borderId="0" xfId="0" applyNumberFormat="1" applyAlignment="1">
      <alignment/>
    </xf>
    <xf numFmtId="8" fontId="0" fillId="0" borderId="0" xfId="0" applyNumberFormat="1" applyAlignment="1">
      <alignment/>
    </xf>
    <xf numFmtId="0" fontId="0" fillId="33" borderId="0" xfId="0" applyFill="1" applyBorder="1" applyAlignment="1">
      <alignment/>
    </xf>
    <xf numFmtId="37" fontId="14" fillId="35" borderId="16" xfId="42" applyNumberFormat="1" applyFont="1" applyFill="1" applyBorder="1" applyAlignment="1">
      <alignment horizontal="right"/>
    </xf>
    <xf numFmtId="170" fontId="14" fillId="35" borderId="16" xfId="42" applyNumberFormat="1" applyFont="1" applyFill="1" applyBorder="1" applyAlignment="1">
      <alignment horizontal="right"/>
    </xf>
    <xf numFmtId="42" fontId="14" fillId="35" borderId="16" xfId="42" applyNumberFormat="1" applyFont="1" applyFill="1" applyBorder="1" applyAlignment="1">
      <alignment horizontal="right"/>
    </xf>
    <xf numFmtId="175" fontId="30" fillId="37" borderId="71" xfId="0" applyNumberFormat="1" applyFont="1" applyFill="1" applyBorder="1" applyAlignment="1">
      <alignment horizontal="center"/>
    </xf>
    <xf numFmtId="175" fontId="30" fillId="37" borderId="72" xfId="0" applyNumberFormat="1" applyFont="1" applyFill="1" applyBorder="1" applyAlignment="1">
      <alignment horizontal="center"/>
    </xf>
    <xf numFmtId="0" fontId="13" fillId="35" borderId="16" xfId="0" applyFont="1" applyFill="1" applyBorder="1" applyAlignment="1">
      <alignment/>
    </xf>
    <xf numFmtId="0" fontId="13" fillId="35" borderId="0" xfId="0" applyFont="1" applyFill="1" applyBorder="1" applyAlignment="1">
      <alignment/>
    </xf>
    <xf numFmtId="42" fontId="16" fillId="0" borderId="19" xfId="0" applyNumberFormat="1" applyFont="1" applyFill="1" applyBorder="1" applyAlignment="1">
      <alignment/>
    </xf>
    <xf numFmtId="173" fontId="16" fillId="0" borderId="16" xfId="0" applyNumberFormat="1" applyFont="1" applyFill="1" applyBorder="1" applyAlignment="1">
      <alignment/>
    </xf>
    <xf numFmtId="173" fontId="16" fillId="0" borderId="17" xfId="0" applyNumberFormat="1" applyFont="1" applyFill="1" applyBorder="1" applyAlignment="1">
      <alignment/>
    </xf>
    <xf numFmtId="0" fontId="23" fillId="33" borderId="40" xfId="0" applyFont="1" applyFill="1" applyBorder="1" applyAlignment="1">
      <alignment horizontal="left" vertical="center"/>
    </xf>
    <xf numFmtId="0" fontId="24" fillId="0" borderId="41" xfId="0" applyFont="1" applyBorder="1" applyAlignment="1">
      <alignment horizontal="left" vertical="center"/>
    </xf>
    <xf numFmtId="0" fontId="24" fillId="0" borderId="29" xfId="0" applyFont="1" applyBorder="1" applyAlignment="1">
      <alignment horizontal="left" vertical="center"/>
    </xf>
    <xf numFmtId="0" fontId="16" fillId="0" borderId="13" xfId="0" applyFont="1" applyFill="1" applyBorder="1" applyAlignment="1">
      <alignment horizontal="right"/>
    </xf>
    <xf numFmtId="0" fontId="16" fillId="0" borderId="10" xfId="0" applyFont="1" applyFill="1" applyBorder="1" applyAlignment="1">
      <alignment horizontal="right"/>
    </xf>
    <xf numFmtId="0" fontId="16" fillId="0" borderId="15" xfId="0" applyFont="1" applyFill="1" applyBorder="1" applyAlignment="1">
      <alignment horizontal="right"/>
    </xf>
    <xf numFmtId="0" fontId="1" fillId="0" borderId="73" xfId="0" applyFont="1" applyBorder="1" applyAlignment="1">
      <alignment horizontal="right"/>
    </xf>
    <xf numFmtId="0" fontId="1" fillId="0" borderId="14" xfId="0" applyFont="1" applyBorder="1" applyAlignment="1">
      <alignment horizontal="right"/>
    </xf>
    <xf numFmtId="0" fontId="1" fillId="0" borderId="74" xfId="0" applyFont="1" applyBorder="1" applyAlignment="1">
      <alignment horizontal="right"/>
    </xf>
    <xf numFmtId="0" fontId="16" fillId="34" borderId="13" xfId="0" applyFont="1" applyFill="1" applyBorder="1" applyAlignment="1">
      <alignment horizontal="right"/>
    </xf>
    <xf numFmtId="0" fontId="14" fillId="0" borderId="10" xfId="0" applyFont="1" applyBorder="1" applyAlignment="1">
      <alignment horizontal="right"/>
    </xf>
    <xf numFmtId="0" fontId="14" fillId="0" borderId="15" xfId="0" applyFont="1" applyBorder="1" applyAlignment="1">
      <alignment horizontal="right"/>
    </xf>
    <xf numFmtId="0" fontId="1" fillId="34" borderId="13" xfId="0" applyFont="1" applyFill="1" applyBorder="1" applyAlignment="1">
      <alignment horizontal="right"/>
    </xf>
    <xf numFmtId="0" fontId="0" fillId="0" borderId="10" xfId="0" applyFont="1" applyBorder="1" applyAlignment="1">
      <alignment horizontal="right"/>
    </xf>
    <xf numFmtId="0" fontId="0" fillId="0" borderId="15" xfId="0" applyFont="1" applyBorder="1" applyAlignment="1">
      <alignment horizontal="right"/>
    </xf>
    <xf numFmtId="0" fontId="1" fillId="34" borderId="24" xfId="0" applyFont="1" applyFill="1" applyBorder="1" applyAlignment="1" applyProtection="1">
      <alignment horizontal="center" vertical="center"/>
      <protection locked="0"/>
    </xf>
    <xf numFmtId="0" fontId="0" fillId="0" borderId="12" xfId="0" applyBorder="1" applyAlignment="1">
      <alignment vertical="center"/>
    </xf>
    <xf numFmtId="0" fontId="0" fillId="0" borderId="49" xfId="0" applyBorder="1" applyAlignment="1">
      <alignment vertical="center"/>
    </xf>
    <xf numFmtId="0" fontId="0" fillId="0" borderId="3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73" xfId="0" applyBorder="1" applyAlignment="1">
      <alignment vertical="center"/>
    </xf>
    <xf numFmtId="0" fontId="0" fillId="0" borderId="14" xfId="0" applyBorder="1" applyAlignment="1">
      <alignment vertical="center"/>
    </xf>
    <xf numFmtId="0" fontId="0" fillId="0" borderId="74" xfId="0" applyBorder="1" applyAlignment="1">
      <alignment vertical="center"/>
    </xf>
    <xf numFmtId="0" fontId="16" fillId="0" borderId="13" xfId="0" applyFont="1" applyBorder="1" applyAlignment="1">
      <alignment horizontal="right" vertical="top"/>
    </xf>
    <xf numFmtId="0" fontId="14" fillId="0" borderId="10" xfId="0" applyFont="1" applyBorder="1" applyAlignment="1">
      <alignment/>
    </xf>
    <xf numFmtId="0" fontId="14" fillId="0" borderId="15" xfId="0" applyFont="1" applyBorder="1" applyAlignment="1">
      <alignment/>
    </xf>
    <xf numFmtId="0" fontId="1" fillId="34" borderId="13" xfId="0" applyFont="1" applyFill="1" applyBorder="1" applyAlignment="1">
      <alignment horizontal="right" vertical="top"/>
    </xf>
    <xf numFmtId="0" fontId="1" fillId="0" borderId="24" xfId="0" applyFont="1" applyFill="1" applyBorder="1" applyAlignment="1">
      <alignment horizontal="center" vertical="center"/>
    </xf>
    <xf numFmtId="0" fontId="12" fillId="0" borderId="40" xfId="0" applyFont="1" applyFill="1" applyBorder="1" applyAlignment="1">
      <alignment/>
    </xf>
    <xf numFmtId="0" fontId="12" fillId="0" borderId="41" xfId="0" applyFont="1" applyFill="1" applyBorder="1" applyAlignment="1">
      <alignment/>
    </xf>
    <xf numFmtId="0" fontId="12" fillId="0" borderId="42" xfId="0" applyFont="1" applyFill="1" applyBorder="1" applyAlignment="1">
      <alignment/>
    </xf>
    <xf numFmtId="0" fontId="0" fillId="0" borderId="0" xfId="0" applyBorder="1" applyAlignment="1">
      <alignment/>
    </xf>
    <xf numFmtId="0" fontId="12" fillId="0" borderId="65" xfId="0" applyFont="1" applyFill="1" applyBorder="1" applyAlignment="1">
      <alignment/>
    </xf>
    <xf numFmtId="0" fontId="0" fillId="0" borderId="74" xfId="0" applyBorder="1" applyAlignment="1">
      <alignment/>
    </xf>
    <xf numFmtId="0" fontId="1" fillId="34" borderId="13" xfId="0" applyFont="1" applyFill="1" applyBorder="1" applyAlignment="1" applyProtection="1">
      <alignment horizontal="right"/>
      <protection locked="0"/>
    </xf>
    <xf numFmtId="0" fontId="0" fillId="0" borderId="10" xfId="0" applyFont="1" applyBorder="1" applyAlignment="1">
      <alignment/>
    </xf>
    <xf numFmtId="0" fontId="0" fillId="0" borderId="15" xfId="0" applyFont="1" applyBorder="1" applyAlignment="1">
      <alignment/>
    </xf>
    <xf numFmtId="0" fontId="8" fillId="0" borderId="13" xfId="0" applyFont="1" applyBorder="1" applyAlignment="1">
      <alignment/>
    </xf>
    <xf numFmtId="0" fontId="8" fillId="0" borderId="75" xfId="0" applyFont="1" applyBorder="1" applyAlignment="1">
      <alignment/>
    </xf>
    <xf numFmtId="0" fontId="0" fillId="33" borderId="10" xfId="0" applyFill="1" applyBorder="1" applyAlignment="1">
      <alignment/>
    </xf>
    <xf numFmtId="0" fontId="0" fillId="33" borderId="15" xfId="0" applyFill="1" applyBorder="1" applyAlignment="1">
      <alignment/>
    </xf>
    <xf numFmtId="0" fontId="8" fillId="0" borderId="13" xfId="0" applyFont="1" applyFill="1" applyBorder="1" applyAlignment="1">
      <alignment/>
    </xf>
    <xf numFmtId="0" fontId="27" fillId="0" borderId="15" xfId="0" applyFont="1" applyBorder="1" applyAlignment="1">
      <alignment/>
    </xf>
    <xf numFmtId="0" fontId="1" fillId="0" borderId="13" xfId="0" applyFont="1" applyFill="1" applyBorder="1" applyAlignment="1">
      <alignment/>
    </xf>
    <xf numFmtId="0" fontId="0" fillId="0" borderId="15" xfId="0" applyBorder="1" applyAlignment="1">
      <alignment/>
    </xf>
    <xf numFmtId="0" fontId="1" fillId="0" borderId="13" xfId="0" applyFont="1" applyFill="1" applyBorder="1" applyAlignment="1">
      <alignment horizontal="right"/>
    </xf>
    <xf numFmtId="0" fontId="1" fillId="0" borderId="73" xfId="0" applyFont="1" applyFill="1" applyBorder="1" applyAlignment="1">
      <alignment horizontal="right"/>
    </xf>
    <xf numFmtId="0" fontId="0" fillId="0" borderId="14" xfId="0" applyBorder="1" applyAlignment="1">
      <alignment/>
    </xf>
    <xf numFmtId="0" fontId="1" fillId="0" borderId="13" xfId="0" applyFont="1" applyBorder="1" applyAlignment="1">
      <alignment horizontal="right"/>
    </xf>
    <xf numFmtId="0" fontId="0" fillId="0" borderId="10" xfId="0" applyBorder="1" applyAlignment="1">
      <alignment/>
    </xf>
    <xf numFmtId="0" fontId="1" fillId="34" borderId="24" xfId="0" applyFont="1" applyFill="1" applyBorder="1" applyAlignment="1">
      <alignment horizontal="right"/>
    </xf>
    <xf numFmtId="0" fontId="0" fillId="0" borderId="12" xfId="0" applyBorder="1" applyAlignment="1">
      <alignment/>
    </xf>
    <xf numFmtId="0" fontId="0" fillId="0" borderId="49" xfId="0" applyBorder="1" applyAlignment="1">
      <alignment/>
    </xf>
    <xf numFmtId="0" fontId="1" fillId="34" borderId="32" xfId="0" applyFont="1" applyFill="1" applyBorder="1" applyAlignment="1" applyProtection="1">
      <alignment horizontal="right" vertical="top"/>
      <protection locked="0"/>
    </xf>
    <xf numFmtId="0" fontId="0" fillId="0" borderId="0" xfId="0" applyAlignment="1">
      <alignment/>
    </xf>
    <xf numFmtId="0" fontId="0" fillId="0" borderId="11" xfId="0" applyBorder="1" applyAlignment="1">
      <alignment/>
    </xf>
    <xf numFmtId="0" fontId="1" fillId="34" borderId="32" xfId="0" applyFont="1" applyFill="1" applyBorder="1" applyAlignment="1">
      <alignment horizontal="right"/>
    </xf>
    <xf numFmtId="0" fontId="0" fillId="35" borderId="76" xfId="0" applyFill="1" applyBorder="1" applyAlignment="1">
      <alignment/>
    </xf>
    <xf numFmtId="0" fontId="0" fillId="35" borderId="77" xfId="0" applyFill="1" applyBorder="1" applyAlignment="1">
      <alignment/>
    </xf>
    <xf numFmtId="0" fontId="0" fillId="0" borderId="77" xfId="0" applyBorder="1" applyAlignment="1">
      <alignment/>
    </xf>
    <xf numFmtId="0" fontId="0" fillId="0" borderId="78" xfId="0" applyBorder="1" applyAlignment="1">
      <alignment/>
    </xf>
    <xf numFmtId="0" fontId="0" fillId="35" borderId="79" xfId="0" applyFill="1" applyBorder="1" applyAlignment="1">
      <alignment/>
    </xf>
    <xf numFmtId="0" fontId="0" fillId="35" borderId="80" xfId="0" applyFill="1" applyBorder="1" applyAlignment="1">
      <alignment/>
    </xf>
    <xf numFmtId="0" fontId="0" fillId="0" borderId="81" xfId="0" applyBorder="1" applyAlignment="1">
      <alignment/>
    </xf>
    <xf numFmtId="0" fontId="0" fillId="0" borderId="32" xfId="0" applyBorder="1" applyAlignment="1">
      <alignment/>
    </xf>
    <xf numFmtId="0" fontId="8" fillId="0" borderId="82" xfId="0" applyFont="1" applyFill="1" applyBorder="1" applyAlignment="1">
      <alignment/>
    </xf>
    <xf numFmtId="0" fontId="0" fillId="0" borderId="83" xfId="0" applyBorder="1" applyAlignment="1">
      <alignment/>
    </xf>
    <xf numFmtId="0" fontId="38" fillId="0" borderId="0" xfId="0" applyFont="1" applyBorder="1" applyAlignment="1">
      <alignment horizontal="center" wrapText="1"/>
    </xf>
    <xf numFmtId="0" fontId="39" fillId="0" borderId="0" xfId="0" applyFont="1" applyBorder="1" applyAlignment="1">
      <alignment horizontal="center" wrapText="1"/>
    </xf>
    <xf numFmtId="0" fontId="38" fillId="0" borderId="45" xfId="0" applyFont="1" applyBorder="1" applyAlignment="1">
      <alignment horizontal="center" vertical="top"/>
    </xf>
    <xf numFmtId="0" fontId="39" fillId="0" borderId="45" xfId="0" applyFont="1" applyBorder="1" applyAlignment="1">
      <alignment horizontal="center"/>
    </xf>
    <xf numFmtId="175" fontId="35" fillId="37" borderId="84" xfId="0" applyNumberFormat="1" applyFont="1" applyFill="1" applyBorder="1" applyAlignment="1">
      <alignment horizontal="center" vertical="center"/>
    </xf>
    <xf numFmtId="175" fontId="35" fillId="37" borderId="85" xfId="0" applyNumberFormat="1" applyFont="1" applyFill="1" applyBorder="1" applyAlignment="1">
      <alignment horizontal="center" vertical="center"/>
    </xf>
    <xf numFmtId="0" fontId="30" fillId="37" borderId="0" xfId="0" applyFont="1" applyFill="1" applyAlignment="1">
      <alignment horizontal="left"/>
    </xf>
    <xf numFmtId="0" fontId="0" fillId="0" borderId="0" xfId="0" applyAlignment="1">
      <alignment horizontal="left"/>
    </xf>
    <xf numFmtId="0" fontId="30" fillId="0" borderId="23" xfId="0" applyFont="1" applyBorder="1" applyAlignment="1">
      <alignment horizontal="center" vertical="top" wrapText="1"/>
    </xf>
    <xf numFmtId="0" fontId="30" fillId="0" borderId="48" xfId="0" applyFont="1" applyBorder="1" applyAlignment="1">
      <alignment horizontal="center" vertical="top" wrapText="1"/>
    </xf>
    <xf numFmtId="0" fontId="30" fillId="38" borderId="40" xfId="0" applyFont="1" applyFill="1" applyBorder="1" applyAlignment="1">
      <alignment horizontal="center" wrapText="1"/>
    </xf>
    <xf numFmtId="0" fontId="30" fillId="38" borderId="65" xfId="0" applyFont="1" applyFill="1" applyBorder="1" applyAlignment="1">
      <alignment horizontal="center"/>
    </xf>
    <xf numFmtId="190" fontId="30" fillId="0" borderId="38" xfId="0" applyNumberFormat="1" applyFont="1" applyBorder="1" applyAlignment="1">
      <alignment horizontal="center"/>
    </xf>
    <xf numFmtId="190" fontId="30" fillId="0" borderId="69" xfId="0" applyNumberFormat="1" applyFont="1" applyBorder="1" applyAlignment="1">
      <alignment horizontal="center"/>
    </xf>
    <xf numFmtId="190" fontId="30" fillId="0" borderId="17" xfId="0" applyNumberFormat="1" applyFont="1" applyBorder="1" applyAlignment="1">
      <alignment horizontal="center" wrapText="1"/>
    </xf>
    <xf numFmtId="190" fontId="30" fillId="0" borderId="70" xfId="0" applyNumberFormat="1" applyFont="1" applyBorder="1" applyAlignment="1">
      <alignment horizontal="center"/>
    </xf>
    <xf numFmtId="0" fontId="2" fillId="0" borderId="41" xfId="0" applyFont="1" applyBorder="1" applyAlignment="1">
      <alignment horizontal="center" wrapText="1"/>
    </xf>
    <xf numFmtId="0" fontId="2" fillId="0" borderId="41" xfId="0" applyFont="1" applyBorder="1" applyAlignment="1">
      <alignment horizontal="center"/>
    </xf>
    <xf numFmtId="0" fontId="2" fillId="0" borderId="29" xfId="0" applyFont="1" applyBorder="1" applyAlignment="1">
      <alignment horizontal="center"/>
    </xf>
    <xf numFmtId="0" fontId="2" fillId="0" borderId="14" xfId="0" applyFont="1" applyBorder="1" applyAlignment="1">
      <alignment horizontal="center"/>
    </xf>
    <xf numFmtId="0" fontId="2" fillId="0" borderId="86" xfId="0" applyFont="1" applyBorder="1" applyAlignment="1">
      <alignment horizontal="center"/>
    </xf>
    <xf numFmtId="175" fontId="35" fillId="37" borderId="57" xfId="0" applyNumberFormat="1" applyFont="1" applyFill="1" applyBorder="1" applyAlignment="1">
      <alignment horizontal="center"/>
    </xf>
    <xf numFmtId="175" fontId="35" fillId="37" borderId="52" xfId="0" applyNumberFormat="1" applyFont="1" applyFill="1" applyBorder="1" applyAlignment="1">
      <alignment horizontal="center"/>
    </xf>
    <xf numFmtId="190" fontId="30" fillId="0" borderId="87" xfId="0" applyNumberFormat="1" applyFont="1" applyBorder="1" applyAlignment="1">
      <alignment horizontal="center" wrapText="1"/>
    </xf>
    <xf numFmtId="190" fontId="30" fillId="0" borderId="72" xfId="0" applyNumberFormat="1" applyFont="1" applyBorder="1" applyAlignment="1">
      <alignment horizontal="center"/>
    </xf>
    <xf numFmtId="0" fontId="30" fillId="0" borderId="43" xfId="0" applyFont="1" applyBorder="1" applyAlignment="1">
      <alignment horizontal="center" wrapText="1"/>
    </xf>
    <xf numFmtId="0" fontId="30" fillId="0" borderId="46" xfId="0" applyFont="1" applyBorder="1" applyAlignment="1">
      <alignment horizontal="center" wrapText="1"/>
    </xf>
    <xf numFmtId="0" fontId="30" fillId="38" borderId="0" xfId="0" applyFont="1" applyFill="1" applyAlignment="1">
      <alignment horizontal="left"/>
    </xf>
    <xf numFmtId="0" fontId="30" fillId="39" borderId="0" xfId="0" applyFont="1" applyFill="1" applyAlignment="1">
      <alignment horizontal="left"/>
    </xf>
    <xf numFmtId="175" fontId="30" fillId="0" borderId="57" xfId="0" applyNumberFormat="1" applyFont="1" applyBorder="1" applyAlignment="1">
      <alignment horizontal="center" vertical="center"/>
    </xf>
    <xf numFmtId="175" fontId="30" fillId="0" borderId="52" xfId="0" applyNumberFormat="1" applyFont="1" applyBorder="1" applyAlignment="1">
      <alignment horizontal="center" vertical="center"/>
    </xf>
    <xf numFmtId="175" fontId="30" fillId="0" borderId="88" xfId="0" applyNumberFormat="1" applyFont="1" applyBorder="1" applyAlignment="1">
      <alignment horizontal="center" vertical="center"/>
    </xf>
    <xf numFmtId="175" fontId="30" fillId="0" borderId="89" xfId="0" applyNumberFormat="1" applyFont="1" applyBorder="1" applyAlignment="1">
      <alignment horizontal="center" vertical="center"/>
    </xf>
    <xf numFmtId="174" fontId="14" fillId="35" borderId="16" xfId="42" applyNumberFormat="1" applyFont="1" applyFill="1" applyBorder="1" applyAlignment="1">
      <alignment horizontal="center"/>
    </xf>
    <xf numFmtId="174" fontId="14" fillId="35" borderId="16" xfId="42" applyNumberFormat="1" applyFont="1" applyFill="1" applyBorder="1" applyAlignment="1">
      <alignment horizontal="center"/>
    </xf>
    <xf numFmtId="174" fontId="14" fillId="35" borderId="17" xfId="42" applyNumberFormat="1" applyFont="1" applyFill="1" applyBorder="1" applyAlignment="1">
      <alignment horizontal="center"/>
    </xf>
    <xf numFmtId="174" fontId="14" fillId="35" borderId="18" xfId="42"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ModularCalculator_On-CampusResearch_10-09" xfId="54"/>
    <cellStyle name="Input" xfId="55"/>
    <cellStyle name="Linked Cell" xfId="56"/>
    <cellStyle name="Neutral" xfId="57"/>
    <cellStyle name="Normal_BUDGETp4.XL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1D57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123825</xdr:rowOff>
    </xdr:from>
    <xdr:to>
      <xdr:col>10</xdr:col>
      <xdr:colOff>400050</xdr:colOff>
      <xdr:row>39</xdr:row>
      <xdr:rowOff>114300</xdr:rowOff>
    </xdr:to>
    <xdr:sp>
      <xdr:nvSpPr>
        <xdr:cNvPr id="1" name="Text Box 6"/>
        <xdr:cNvSpPr txBox="1">
          <a:spLocks noChangeArrowheads="1"/>
        </xdr:cNvSpPr>
      </xdr:nvSpPr>
      <xdr:spPr>
        <a:xfrm>
          <a:off x="180975" y="123825"/>
          <a:ext cx="6315075" cy="6305550"/>
        </a:xfrm>
        <a:prstGeom prst="rect">
          <a:avLst/>
        </a:prstGeom>
        <a:solidFill>
          <a:srgbClr val="B9D5F3"/>
        </a:solidFill>
        <a:ln w="9525" cmpd="sng">
          <a:solidFill>
            <a:srgbClr val="000000"/>
          </a:solidFill>
          <a:headEnd type="none"/>
          <a:tailEnd type="none"/>
        </a:ln>
      </xdr:spPr>
      <xdr:txBody>
        <a:bodyPr vertOverflow="clip" wrap="square" lIns="36576" tIns="27432" rIns="36576" bIns="0"/>
        <a:p>
          <a:pPr algn="ctr">
            <a:defRPr/>
          </a:pPr>
          <a:r>
            <a:rPr lang="en-US" cap="none" sz="1200" b="1" i="0" u="sng" baseline="0">
              <a:solidFill>
                <a:srgbClr val="424242"/>
              </a:solidFill>
              <a:latin typeface="Californian FB"/>
              <a:ea typeface="Californian FB"/>
              <a:cs typeface="Californian FB"/>
            </a:rPr>
            <a:t>USING THE OFFICE OF RESEARCH DETAILED BUDGET TEMPLATE</a:t>
          </a:r>
          <a:r>
            <a:rPr lang="en-US" cap="none" sz="1200" b="1" i="0" u="none" baseline="0">
              <a:solidFill>
                <a:srgbClr val="FFFFFF"/>
              </a:solidFill>
              <a:latin typeface="Californian FB"/>
              <a:ea typeface="Californian FB"/>
              <a:cs typeface="Californian FB"/>
            </a:rPr>
            <a:t>
</a:t>
          </a:r>
          <a:r>
            <a:rPr lang="en-US" cap="none" sz="1200" b="1" i="0" u="none" baseline="0">
              <a:solidFill>
                <a:srgbClr val="424242"/>
              </a:solidFill>
              <a:latin typeface="Californian FB"/>
              <a:ea typeface="Californian FB"/>
              <a:cs typeface="Californian FB"/>
            </a:rPr>
            <a:t>
</a:t>
          </a:r>
          <a:r>
            <a:rPr lang="en-US" cap="none" sz="1200" b="1" i="0" u="none" baseline="0">
              <a:solidFill>
                <a:srgbClr val="424242"/>
              </a:solidFill>
              <a:latin typeface="Californian FB"/>
              <a:ea typeface="Californian FB"/>
              <a:cs typeface="Californian FB"/>
            </a:rPr>
            <a:t>CALCULATION PAGE:  Please enter data into the </a:t>
          </a:r>
          <a:r>
            <a:rPr lang="en-US" cap="none" sz="1200" b="1" i="0" u="sng" baseline="0">
              <a:solidFill>
                <a:srgbClr val="000080"/>
              </a:solidFill>
              <a:latin typeface="Californian FB"/>
              <a:ea typeface="Californian FB"/>
              <a:cs typeface="Californian FB"/>
            </a:rPr>
            <a:t>Blue</a:t>
          </a:r>
          <a:r>
            <a:rPr lang="en-US" cap="none" sz="1200" b="1" i="0" u="none" baseline="0">
              <a:solidFill>
                <a:srgbClr val="424242"/>
              </a:solidFill>
              <a:latin typeface="Californian FB"/>
              <a:ea typeface="Californian FB"/>
              <a:cs typeface="Californian FB"/>
            </a:rPr>
            <a:t> sections
</a:t>
          </a:r>
          <a:r>
            <a:rPr lang="en-US" cap="none" sz="1200" b="1" i="0" u="none" baseline="0">
              <a:solidFill>
                <a:srgbClr val="424242"/>
              </a:solidFill>
              <a:latin typeface="Californian FB"/>
              <a:ea typeface="Californian FB"/>
              <a:cs typeface="Californian FB"/>
            </a:rPr>
            <a:t>(Note: Hints will appear if you run your cursor over the cells with red triangles)
</a:t>
          </a:r>
          <a:r>
            <a:rPr lang="en-US" cap="none" sz="1200" b="1" i="0" u="none" baseline="0">
              <a:solidFill>
                <a:srgbClr val="424242"/>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1. Enter the project start date in C2 and project end date in C3.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2. In H2, enter the inflation rate to be used for personnel categories.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3. In row 7, enter the PI's name, % effort, current salary, fringe benefit rate and inflation rate to be used.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4. Enter other project personnel in rows 8 through 12, filling in name, title, current salary, fringe benefit rate and inflation factor. Insert rows as needed.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5. </a:t>
          </a:r>
          <a:r>
            <a:rPr lang="en-US" cap="none" sz="1100" b="1" i="1" u="none" baseline="0">
              <a:solidFill>
                <a:srgbClr val="333399"/>
              </a:solidFill>
              <a:latin typeface="Californian FB"/>
              <a:ea typeface="Californian FB"/>
              <a:cs typeface="Californian FB"/>
            </a:rPr>
            <a:t>The spreadsheet will automatically calculate cells with dollar signs</a:t>
          </a:r>
          <a:r>
            <a:rPr lang="en-US" cap="none" sz="1100" b="0" i="0" u="none" baseline="0">
              <a:solidFill>
                <a:srgbClr val="333399"/>
              </a:solidFill>
              <a:latin typeface="Californian FB"/>
              <a:ea typeface="Californian FB"/>
              <a:cs typeface="Californian FB"/>
            </a:rPr>
            <a:t>, including: subtotals for each category; fringe benefits, recurring expenses for future years of the project; subcontractor's exclusion; total direct costs; MTDC; indirect costs; and total request.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6. </a:t>
          </a:r>
          <a:r>
            <a:rPr lang="en-US" cap="none" sz="1100" b="1" i="1" u="none" baseline="0">
              <a:solidFill>
                <a:srgbClr val="333399"/>
              </a:solidFill>
              <a:latin typeface="Californian FB"/>
              <a:ea typeface="Californian FB"/>
              <a:cs typeface="Californian FB"/>
            </a:rPr>
            <a:t>DO NOT ENTER AMOUNTS IN FIELDS WITH DOLLAR SIGNS</a:t>
          </a:r>
          <a:r>
            <a:rPr lang="en-US" cap="none" sz="1100" b="0" i="0" u="none" baseline="0">
              <a:solidFill>
                <a:srgbClr val="333399"/>
              </a:solidFill>
              <a:latin typeface="Californian FB"/>
              <a:ea typeface="Californian FB"/>
              <a:cs typeface="Californian FB"/>
            </a:rPr>
            <a:t>. Doing so will write over the automatic formula calculation entered in the field.
</a:t>
          </a:r>
          <a:r>
            <a:rPr lang="en-US" cap="none" sz="1100" b="0" i="0" u="none" baseline="0">
              <a:solidFill>
                <a:srgbClr val="333399"/>
              </a:solidFill>
              <a:latin typeface="Californian FB"/>
              <a:ea typeface="Californian FB"/>
              <a:cs typeface="Californian FB"/>
            </a:rPr>
            <a:t>
</a:t>
          </a:r>
          <a:r>
            <a:rPr lang="en-US" cap="none" sz="1100" b="0" i="0" u="none" baseline="0">
              <a:solidFill>
                <a:srgbClr val="333399"/>
              </a:solidFill>
              <a:latin typeface="Californian FB"/>
              <a:ea typeface="Californian FB"/>
              <a:cs typeface="Californian FB"/>
            </a:rPr>
            <a:t>7. </a:t>
          </a:r>
          <a:r>
            <a:rPr lang="en-US" cap="none" sz="1100" b="1" i="1" u="none" baseline="0">
              <a:solidFill>
                <a:srgbClr val="333399"/>
              </a:solidFill>
              <a:latin typeface="Californian FB"/>
              <a:ea typeface="Californian FB"/>
              <a:cs typeface="Californian FB"/>
            </a:rPr>
            <a:t>The Modular Calculator will automatically calculate the number of modules and amount that should be requested each period by pulling data entered on the detailed budget worksheet</a:t>
          </a:r>
          <a:r>
            <a:rPr lang="en-US" cap="none" sz="1100" b="0" i="0" u="none" baseline="0">
              <a:solidFill>
                <a:srgbClr val="333399"/>
              </a:solidFill>
              <a:latin typeface="Californian FB"/>
              <a:ea typeface="Californian FB"/>
              <a:cs typeface="Californian FB"/>
            </a:rPr>
            <a:t>. </a:t>
          </a:r>
          <a:r>
            <a:rPr lang="en-US" cap="none" sz="1100" b="1" i="1" u="none" baseline="0">
              <a:solidFill>
                <a:srgbClr val="333399"/>
              </a:solidFill>
              <a:latin typeface="Californian FB"/>
              <a:ea typeface="Californian FB"/>
              <a:cs typeface="Californian FB"/>
            </a:rPr>
            <a:t>Please do not enter any figures into this sheet.</a:t>
          </a:r>
          <a:r>
            <a:rPr lang="en-US" cap="none" sz="1200" b="0" i="0" u="none" baseline="0">
              <a:solidFill>
                <a:srgbClr val="424242"/>
              </a:solidFill>
              <a:latin typeface="Californian FB"/>
              <a:ea typeface="Californian FB"/>
              <a:cs typeface="Californian FB"/>
            </a:rPr>
            <a:t>
</a:t>
          </a:r>
          <a:r>
            <a:rPr lang="en-US" cap="none" sz="1200" b="0" i="0" u="none" baseline="0">
              <a:solidFill>
                <a:srgbClr val="424242"/>
              </a:solidFill>
              <a:latin typeface="Californian FB"/>
              <a:ea typeface="Californian FB"/>
              <a:cs typeface="Californian FB"/>
            </a:rPr>
            <a:t>
</a:t>
          </a:r>
          <a:r>
            <a:rPr lang="en-US" cap="none" sz="1200" b="0" i="0" u="none" baseline="0">
              <a:solidFill>
                <a:srgbClr val="424242"/>
              </a:solidFill>
              <a:latin typeface="Californian FB"/>
              <a:ea typeface="Californian FB"/>
              <a:cs typeface="Californian FB"/>
            </a:rPr>
            <a:t>
</a:t>
          </a:r>
          <a:r>
            <a:rPr lang="en-US" cap="none" sz="1200" b="1" i="0" u="none" baseline="0">
              <a:solidFill>
                <a:srgbClr val="FF0000"/>
              </a:solidFill>
              <a:latin typeface="Californian FB"/>
              <a:ea typeface="Californian FB"/>
              <a:cs typeface="Californian FB"/>
            </a:rPr>
            <a:t>IMPORTANT NOTES:</a:t>
          </a:r>
          <a:r>
            <a:rPr lang="en-US" cap="none" sz="1200" b="0" i="0" u="none" baseline="0">
              <a:solidFill>
                <a:srgbClr val="424242"/>
              </a:solidFill>
              <a:latin typeface="Californian FB"/>
              <a:ea typeface="Californian FB"/>
              <a:cs typeface="Californian FB"/>
            </a:rPr>
            <a:t>
</a:t>
          </a:r>
          <a:r>
            <a:rPr lang="en-US" cap="none" sz="1100" b="0" i="0" u="none" baseline="0">
              <a:solidFill>
                <a:srgbClr val="424242"/>
              </a:solidFill>
              <a:latin typeface="Californian FB"/>
              <a:ea typeface="Californian FB"/>
              <a:cs typeface="Californian FB"/>
            </a:rPr>
            <a:t>This template is not password protected so you may update and change formulas, add rows and columns, change colors, etc.  This also means you can accidently write over or break formulas, so please be cautious. Submit this worksheet to the Office of Research with your completed transmittal form and completed application package at least 5 business days from the sponsor deadline.</a:t>
          </a:r>
          <a:r>
            <a:rPr lang="en-US" cap="none" sz="1200" b="0" i="0" u="none" baseline="0">
              <a:solidFill>
                <a:srgbClr val="424242"/>
              </a:solidFill>
              <a:latin typeface="Californian FB"/>
              <a:ea typeface="Californian FB"/>
              <a:cs typeface="Californian FB"/>
            </a:rPr>
            <a:t>
</a:t>
          </a:r>
          <a:r>
            <a:rPr lang="en-US" cap="none" sz="1200" b="0" i="0" u="none" baseline="0">
              <a:solidFill>
                <a:srgbClr val="424242"/>
              </a:solidFill>
              <a:latin typeface="Californian FB"/>
              <a:ea typeface="Californian FB"/>
              <a:cs typeface="Californian FB"/>
            </a:rPr>
            <a:t>
</a:t>
          </a:r>
          <a:r>
            <a:rPr lang="en-US" cap="none" sz="1200" b="0" i="0" u="none" baseline="0">
              <a:solidFill>
                <a:srgbClr val="424242"/>
              </a:solidFill>
              <a:latin typeface="Californian FB"/>
              <a:ea typeface="Californian FB"/>
              <a:cs typeface="Californian FB"/>
            </a:rPr>
            <a:t>                                                                                                   </a:t>
          </a:r>
          <a:r>
            <a:rPr lang="en-US" cap="none" sz="900" b="0" i="0" u="none" baseline="0">
              <a:solidFill>
                <a:srgbClr val="424242"/>
              </a:solidFill>
              <a:latin typeface="Arial"/>
              <a:ea typeface="Arial"/>
              <a:cs typeface="Arial"/>
            </a:rPr>
            <a:t>                                                    </a:t>
          </a:r>
          <a:r>
            <a:rPr lang="en-US" cap="none" sz="800" b="0" i="0" u="none" baseline="0">
              <a:solidFill>
                <a:srgbClr val="424242"/>
              </a:solidFill>
              <a:latin typeface="Arial"/>
              <a:ea typeface="Arial"/>
              <a:cs typeface="Arial"/>
            </a:rPr>
            <a:t> version updated: 10/12/2009
</a:t>
          </a:r>
          <a:r>
            <a:rPr lang="en-US" cap="none" sz="800" b="0" i="0" u="none" baseline="0">
              <a:solidFill>
                <a:srgbClr val="424242"/>
              </a:solidFill>
              <a:latin typeface="Arial"/>
              <a:ea typeface="Arial"/>
              <a:cs typeface="Arial"/>
            </a:rPr>
            <a:t>                                                                                                                                                                         Leslie Skelton</a:t>
          </a:r>
          <a:r>
            <a:rPr lang="en-US" cap="none" sz="1200" b="0" i="0" u="none" baseline="0">
              <a:solidFill>
                <a:srgbClr val="424242"/>
              </a:solidFill>
              <a:latin typeface="CG Omega"/>
              <a:ea typeface="CG Omega"/>
              <a:cs typeface="CG Omega"/>
            </a:rPr>
            <a:t>
</a:t>
          </a:r>
          <a:r>
            <a:rPr lang="en-US" cap="none" sz="1200" b="0" i="0" u="none" baseline="0">
              <a:solidFill>
                <a:srgbClr val="424242"/>
              </a:solidFill>
              <a:latin typeface="CG Omega"/>
              <a:ea typeface="CG Omega"/>
              <a:cs typeface="CG Omeg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A1"/>
  <sheetViews>
    <sheetView tabSelected="1" zoomScalePageLayoutView="0" workbookViewId="0" topLeftCell="A1">
      <selection activeCell="M44" sqref="M44"/>
    </sheetView>
  </sheetViews>
  <sheetFormatPr defaultColWidth="9.140625" defaultRowHeight="12.75"/>
  <sheetData/>
  <sheetProtection/>
  <printOptions/>
  <pageMargins left="0.75" right="0.75" top="1" bottom="1" header="0.5" footer="0.5"/>
  <pageSetup fitToHeight="1" fitToWidth="1"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sheetPr>
    <tabColor indexed="46"/>
    <pageSetUpPr fitToPage="1"/>
  </sheetPr>
  <dimension ref="A1:S64"/>
  <sheetViews>
    <sheetView zoomScale="82" zoomScaleNormal="82" zoomScalePageLayoutView="0" workbookViewId="0" topLeftCell="A1">
      <pane ySplit="4" topLeftCell="A5" activePane="bottomLeft" state="frozen"/>
      <selection pane="topLeft" activeCell="A1" sqref="A1"/>
      <selection pane="bottomLeft" activeCell="G7" sqref="G7"/>
    </sheetView>
  </sheetViews>
  <sheetFormatPr defaultColWidth="9.140625" defaultRowHeight="12.75"/>
  <cols>
    <col min="1" max="1" width="5.140625" style="1" customWidth="1"/>
    <col min="2" max="2" width="22.8515625" style="1" customWidth="1"/>
    <col min="3" max="3" width="18.00390625" style="1" customWidth="1"/>
    <col min="4" max="4" width="9.7109375" style="1" customWidth="1"/>
    <col min="5" max="5" width="15.421875" style="1" customWidth="1"/>
    <col min="6" max="6" width="14.28125" style="1" customWidth="1"/>
    <col min="7" max="7" width="12.8515625" style="1" customWidth="1"/>
    <col min="8" max="8" width="15.140625" style="1" customWidth="1"/>
    <col min="9" max="9" width="7.28125" style="1" customWidth="1"/>
    <col min="10" max="10" width="15.140625" style="1" customWidth="1"/>
    <col min="11" max="14" width="16.140625" style="1" customWidth="1"/>
    <col min="15" max="15" width="13.8515625" style="1" customWidth="1"/>
    <col min="16" max="16" width="6.8515625" style="1" hidden="1" customWidth="1"/>
    <col min="17" max="18" width="9.140625" style="1" customWidth="1"/>
    <col min="19" max="19" width="10.140625" style="1" customWidth="1"/>
    <col min="20" max="16384" width="9.140625" style="1" customWidth="1"/>
  </cols>
  <sheetData>
    <row r="1" spans="1:15" ht="22.5" customHeight="1" thickBot="1">
      <c r="A1" s="235" t="s">
        <v>116</v>
      </c>
      <c r="B1" s="236"/>
      <c r="C1" s="236"/>
      <c r="D1" s="236"/>
      <c r="E1" s="236"/>
      <c r="F1" s="236"/>
      <c r="G1" s="236"/>
      <c r="H1" s="236"/>
      <c r="I1" s="236"/>
      <c r="J1" s="236"/>
      <c r="K1" s="236"/>
      <c r="L1" s="236"/>
      <c r="M1" s="236"/>
      <c r="N1" s="236"/>
      <c r="O1" s="237"/>
    </row>
    <row r="2" spans="1:16" ht="14.25" customHeight="1" thickTop="1">
      <c r="A2" s="264" t="s">
        <v>0</v>
      </c>
      <c r="B2" s="265"/>
      <c r="C2" s="40"/>
      <c r="D2" s="301"/>
      <c r="E2" s="75" t="s">
        <v>38</v>
      </c>
      <c r="F2" s="76"/>
      <c r="G2" s="293"/>
      <c r="H2" s="294"/>
      <c r="I2" s="294"/>
      <c r="J2" s="294"/>
      <c r="K2" s="295"/>
      <c r="L2" s="295"/>
      <c r="M2" s="295"/>
      <c r="N2" s="295"/>
      <c r="O2" s="296"/>
      <c r="P2" s="5"/>
    </row>
    <row r="3" spans="1:16" ht="13.5" customHeight="1" thickBot="1">
      <c r="A3" s="266" t="s">
        <v>1</v>
      </c>
      <c r="B3" s="267"/>
      <c r="C3" s="41"/>
      <c r="D3" s="302"/>
      <c r="E3" s="273" t="s">
        <v>39</v>
      </c>
      <c r="F3" s="274"/>
      <c r="G3" s="297"/>
      <c r="H3" s="298"/>
      <c r="I3" s="298"/>
      <c r="J3" s="298"/>
      <c r="K3" s="298"/>
      <c r="L3" s="298"/>
      <c r="M3" s="298"/>
      <c r="N3" s="298"/>
      <c r="O3" s="299"/>
      <c r="P3" s="6"/>
    </row>
    <row r="4" spans="1:15" s="2" customFormat="1" ht="13.5" thickTop="1">
      <c r="A4" s="268" t="s">
        <v>12</v>
      </c>
      <c r="B4" s="269"/>
      <c r="C4" s="39">
        <f>ROUND((C3-C2)/365,0)</f>
        <v>0</v>
      </c>
      <c r="D4" s="300"/>
      <c r="E4" s="290"/>
      <c r="F4" s="290"/>
      <c r="G4" s="290"/>
      <c r="H4" s="290"/>
      <c r="I4" s="290"/>
      <c r="J4" s="290"/>
      <c r="K4" s="290"/>
      <c r="L4" s="290"/>
      <c r="M4" s="290"/>
      <c r="N4" s="290"/>
      <c r="O4" s="290"/>
    </row>
    <row r="5" spans="1:16" ht="18.75" customHeight="1">
      <c r="A5" s="84" t="s">
        <v>46</v>
      </c>
      <c r="B5" s="85"/>
      <c r="C5" s="10"/>
      <c r="D5" s="10"/>
      <c r="E5" s="10"/>
      <c r="F5" s="10"/>
      <c r="G5" s="10"/>
      <c r="H5" s="10"/>
      <c r="I5" s="10"/>
      <c r="J5" s="10"/>
      <c r="K5" s="10"/>
      <c r="L5" s="224"/>
      <c r="M5" s="224"/>
      <c r="N5" s="224"/>
      <c r="O5" s="9"/>
      <c r="P5" s="2" t="s">
        <v>34</v>
      </c>
    </row>
    <row r="6" spans="1:16" ht="25.5" customHeight="1">
      <c r="A6" s="277" t="s">
        <v>5</v>
      </c>
      <c r="B6" s="278"/>
      <c r="C6" s="90" t="s">
        <v>6</v>
      </c>
      <c r="D6" s="91" t="s">
        <v>28</v>
      </c>
      <c r="E6" s="91" t="s">
        <v>41</v>
      </c>
      <c r="F6" s="91" t="s">
        <v>10</v>
      </c>
      <c r="G6" s="91" t="s">
        <v>36</v>
      </c>
      <c r="H6" s="91" t="s">
        <v>37</v>
      </c>
      <c r="I6" s="92" t="s">
        <v>8</v>
      </c>
      <c r="J6" s="20" t="s">
        <v>2</v>
      </c>
      <c r="K6" s="20" t="s">
        <v>3</v>
      </c>
      <c r="L6" s="20" t="s">
        <v>109</v>
      </c>
      <c r="M6" s="20" t="s">
        <v>110</v>
      </c>
      <c r="N6" s="20" t="s">
        <v>111</v>
      </c>
      <c r="O6" s="21" t="s">
        <v>29</v>
      </c>
      <c r="P6" s="2" t="s">
        <v>13</v>
      </c>
    </row>
    <row r="7" spans="1:16" s="2" customFormat="1" ht="24.75" customHeight="1">
      <c r="A7" s="279"/>
      <c r="B7" s="280"/>
      <c r="C7" s="64" t="s">
        <v>4</v>
      </c>
      <c r="D7" s="94"/>
      <c r="E7" s="42"/>
      <c r="F7" s="26">
        <f aca="true" t="shared" si="0" ref="F7:F12">ROUND((D7/12)*E7,0)</f>
        <v>0</v>
      </c>
      <c r="G7" s="336"/>
      <c r="H7" s="26">
        <f aca="true" t="shared" si="1" ref="H7:H12">F7*G7</f>
        <v>0</v>
      </c>
      <c r="I7" s="44">
        <v>0.02</v>
      </c>
      <c r="J7" s="25">
        <f>F7+H7</f>
        <v>0</v>
      </c>
      <c r="K7" s="26">
        <f aca="true" t="shared" si="2" ref="K7:K12">J7+(J7*I7)</f>
        <v>0</v>
      </c>
      <c r="L7" s="26">
        <f aca="true" t="shared" si="3" ref="L7:L12">K7+(K7*I7)</f>
        <v>0</v>
      </c>
      <c r="M7" s="26">
        <f aca="true" t="shared" si="4" ref="M7:M12">L7+(L7*I7)</f>
        <v>0</v>
      </c>
      <c r="N7" s="26">
        <f aca="true" t="shared" si="5" ref="N7:N12">M7+(M7*I7)</f>
        <v>0</v>
      </c>
      <c r="O7" s="234">
        <f aca="true" t="shared" si="6" ref="O7:O12">SUM(J7:N7)</f>
        <v>0</v>
      </c>
      <c r="P7" s="4"/>
    </row>
    <row r="8" spans="1:16" s="2" customFormat="1" ht="24.75" customHeight="1">
      <c r="A8" s="279"/>
      <c r="B8" s="280"/>
      <c r="C8" s="65"/>
      <c r="D8" s="94"/>
      <c r="E8" s="42"/>
      <c r="F8" s="26">
        <f t="shared" si="0"/>
        <v>0</v>
      </c>
      <c r="G8" s="337"/>
      <c r="H8" s="26">
        <f t="shared" si="1"/>
        <v>0</v>
      </c>
      <c r="I8" s="44">
        <v>0.02</v>
      </c>
      <c r="J8" s="25">
        <f aca="true" t="shared" si="7" ref="J8:J22">F8+H8</f>
        <v>0</v>
      </c>
      <c r="K8" s="26">
        <f t="shared" si="2"/>
        <v>0</v>
      </c>
      <c r="L8" s="26">
        <f t="shared" si="3"/>
        <v>0</v>
      </c>
      <c r="M8" s="26">
        <f t="shared" si="4"/>
        <v>0</v>
      </c>
      <c r="N8" s="26">
        <f t="shared" si="5"/>
        <v>0</v>
      </c>
      <c r="O8" s="234">
        <f t="shared" si="6"/>
        <v>0</v>
      </c>
      <c r="P8" s="4"/>
    </row>
    <row r="9" spans="1:16" s="2" customFormat="1" ht="24.75" customHeight="1">
      <c r="A9" s="279"/>
      <c r="B9" s="280"/>
      <c r="C9" s="65"/>
      <c r="D9" s="94"/>
      <c r="E9" s="42"/>
      <c r="F9" s="26">
        <f t="shared" si="0"/>
        <v>0</v>
      </c>
      <c r="G9" s="337"/>
      <c r="H9" s="26">
        <f t="shared" si="1"/>
        <v>0</v>
      </c>
      <c r="I9" s="44">
        <v>0.02</v>
      </c>
      <c r="J9" s="25">
        <f t="shared" si="7"/>
        <v>0</v>
      </c>
      <c r="K9" s="26">
        <f t="shared" si="2"/>
        <v>0</v>
      </c>
      <c r="L9" s="26">
        <f t="shared" si="3"/>
        <v>0</v>
      </c>
      <c r="M9" s="26">
        <f t="shared" si="4"/>
        <v>0</v>
      </c>
      <c r="N9" s="26">
        <f t="shared" si="5"/>
        <v>0</v>
      </c>
      <c r="O9" s="234">
        <f t="shared" si="6"/>
        <v>0</v>
      </c>
      <c r="P9" s="4"/>
    </row>
    <row r="10" spans="1:16" s="2" customFormat="1" ht="24.75" customHeight="1">
      <c r="A10" s="279"/>
      <c r="B10" s="280"/>
      <c r="C10" s="66"/>
      <c r="D10" s="94"/>
      <c r="E10" s="43"/>
      <c r="F10" s="26">
        <f t="shared" si="0"/>
        <v>0</v>
      </c>
      <c r="G10" s="337"/>
      <c r="H10" s="26">
        <f t="shared" si="1"/>
        <v>0</v>
      </c>
      <c r="I10" s="44">
        <v>0.02</v>
      </c>
      <c r="J10" s="25">
        <f t="shared" si="7"/>
        <v>0</v>
      </c>
      <c r="K10" s="26">
        <f t="shared" si="2"/>
        <v>0</v>
      </c>
      <c r="L10" s="26">
        <f t="shared" si="3"/>
        <v>0</v>
      </c>
      <c r="M10" s="26">
        <f t="shared" si="4"/>
        <v>0</v>
      </c>
      <c r="N10" s="26">
        <f t="shared" si="5"/>
        <v>0</v>
      </c>
      <c r="O10" s="234">
        <f t="shared" si="6"/>
        <v>0</v>
      </c>
      <c r="P10" s="4"/>
    </row>
    <row r="11" spans="1:16" s="2" customFormat="1" ht="24.75" customHeight="1">
      <c r="A11" s="279"/>
      <c r="B11" s="280"/>
      <c r="C11" s="66"/>
      <c r="D11" s="94"/>
      <c r="E11" s="43"/>
      <c r="F11" s="26">
        <f t="shared" si="0"/>
        <v>0</v>
      </c>
      <c r="G11" s="337"/>
      <c r="H11" s="26">
        <f t="shared" si="1"/>
        <v>0</v>
      </c>
      <c r="I11" s="44">
        <v>0.02</v>
      </c>
      <c r="J11" s="25">
        <f t="shared" si="7"/>
        <v>0</v>
      </c>
      <c r="K11" s="26">
        <f t="shared" si="2"/>
        <v>0</v>
      </c>
      <c r="L11" s="26">
        <f t="shared" si="3"/>
        <v>0</v>
      </c>
      <c r="M11" s="26">
        <f t="shared" si="4"/>
        <v>0</v>
      </c>
      <c r="N11" s="26">
        <f t="shared" si="5"/>
        <v>0</v>
      </c>
      <c r="O11" s="234">
        <f t="shared" si="6"/>
        <v>0</v>
      </c>
      <c r="P11" s="4"/>
    </row>
    <row r="12" spans="1:15" s="2" customFormat="1" ht="24.75" customHeight="1">
      <c r="A12" s="279"/>
      <c r="B12" s="280"/>
      <c r="C12" s="67"/>
      <c r="D12" s="93"/>
      <c r="E12" s="43"/>
      <c r="F12" s="26">
        <f t="shared" si="0"/>
        <v>0</v>
      </c>
      <c r="G12" s="338"/>
      <c r="H12" s="27">
        <f t="shared" si="1"/>
        <v>0</v>
      </c>
      <c r="I12" s="45">
        <v>0.02</v>
      </c>
      <c r="J12" s="77">
        <f t="shared" si="7"/>
        <v>0</v>
      </c>
      <c r="K12" s="27">
        <f t="shared" si="2"/>
        <v>0</v>
      </c>
      <c r="L12" s="26">
        <f t="shared" si="3"/>
        <v>0</v>
      </c>
      <c r="M12" s="26">
        <f t="shared" si="4"/>
        <v>0</v>
      </c>
      <c r="N12" s="26">
        <f t="shared" si="5"/>
        <v>0</v>
      </c>
      <c r="O12" s="234">
        <f t="shared" si="6"/>
        <v>0</v>
      </c>
    </row>
    <row r="13" spans="1:15" s="2" customFormat="1" ht="18.75" customHeight="1">
      <c r="A13" s="86" t="s">
        <v>47</v>
      </c>
      <c r="B13" s="87"/>
      <c r="C13" s="7"/>
      <c r="D13" s="7"/>
      <c r="E13" s="7"/>
      <c r="F13" s="7"/>
      <c r="G13" s="7"/>
      <c r="H13" s="7"/>
      <c r="I13" s="275"/>
      <c r="J13" s="275"/>
      <c r="K13" s="275"/>
      <c r="L13" s="275"/>
      <c r="M13" s="275"/>
      <c r="N13" s="275"/>
      <c r="O13" s="276"/>
    </row>
    <row r="14" spans="1:15" s="2" customFormat="1" ht="24">
      <c r="A14" s="279"/>
      <c r="B14" s="280"/>
      <c r="C14" s="68" t="s">
        <v>42</v>
      </c>
      <c r="D14" s="94"/>
      <c r="E14" s="47"/>
      <c r="F14" s="26">
        <f aca="true" t="shared" si="8" ref="F14:F22">ROUND((D14/12)*E14,0)</f>
        <v>0</v>
      </c>
      <c r="G14" s="339"/>
      <c r="H14" s="28">
        <f aca="true" t="shared" si="9" ref="H14:H22">F14*G14</f>
        <v>0</v>
      </c>
      <c r="I14" s="49">
        <v>0.02</v>
      </c>
      <c r="J14" s="78">
        <f t="shared" si="7"/>
        <v>0</v>
      </c>
      <c r="K14" s="28">
        <f aca="true" t="shared" si="10" ref="K14:K22">J14+(J14*I14)</f>
        <v>0</v>
      </c>
      <c r="L14" s="28">
        <f>K14+(K14*I14)</f>
        <v>0</v>
      </c>
      <c r="M14" s="28">
        <f>L14+(L14*I14)</f>
        <v>0</v>
      </c>
      <c r="N14" s="28">
        <f>M14+(M14*I14)</f>
        <v>0</v>
      </c>
      <c r="O14" s="233">
        <f aca="true" t="shared" si="11" ref="O14:O23">SUM(J14:N14)</f>
        <v>0</v>
      </c>
    </row>
    <row r="15" spans="1:16" s="2" customFormat="1" ht="60">
      <c r="A15" s="279"/>
      <c r="B15" s="280"/>
      <c r="C15" s="69" t="s">
        <v>43</v>
      </c>
      <c r="D15" s="94"/>
      <c r="E15" s="42"/>
      <c r="F15" s="26">
        <f t="shared" si="8"/>
        <v>0</v>
      </c>
      <c r="G15" s="337"/>
      <c r="H15" s="26">
        <f t="shared" si="9"/>
        <v>0</v>
      </c>
      <c r="I15" s="50">
        <v>0.02</v>
      </c>
      <c r="J15" s="25">
        <f t="shared" si="7"/>
        <v>0</v>
      </c>
      <c r="K15" s="28">
        <f t="shared" si="10"/>
        <v>0</v>
      </c>
      <c r="L15" s="28">
        <f aca="true" t="shared" si="12" ref="L15:L22">K15+(K15*I15)</f>
        <v>0</v>
      </c>
      <c r="M15" s="28">
        <f aca="true" t="shared" si="13" ref="M15:M21">L15+(L15*I15)</f>
        <v>0</v>
      </c>
      <c r="N15" s="28">
        <f aca="true" t="shared" si="14" ref="N15:N22">M15+(M15*I15)</f>
        <v>0</v>
      </c>
      <c r="O15" s="233">
        <f t="shared" si="11"/>
        <v>0</v>
      </c>
      <c r="P15"/>
    </row>
    <row r="16" spans="1:16" s="2" customFormat="1" ht="15">
      <c r="A16" s="279"/>
      <c r="B16" s="280"/>
      <c r="C16" s="70" t="s">
        <v>44</v>
      </c>
      <c r="D16" s="94"/>
      <c r="E16" s="42"/>
      <c r="F16" s="26">
        <f t="shared" si="8"/>
        <v>0</v>
      </c>
      <c r="G16" s="337"/>
      <c r="H16" s="26">
        <f t="shared" si="9"/>
        <v>0</v>
      </c>
      <c r="I16" s="50">
        <v>0.02</v>
      </c>
      <c r="J16" s="25">
        <f t="shared" si="7"/>
        <v>0</v>
      </c>
      <c r="K16" s="28">
        <f t="shared" si="10"/>
        <v>0</v>
      </c>
      <c r="L16" s="28">
        <f t="shared" si="12"/>
        <v>0</v>
      </c>
      <c r="M16" s="28">
        <f t="shared" si="13"/>
        <v>0</v>
      </c>
      <c r="N16" s="28">
        <f t="shared" si="14"/>
        <v>0</v>
      </c>
      <c r="O16" s="233">
        <f t="shared" si="11"/>
        <v>0</v>
      </c>
      <c r="P16"/>
    </row>
    <row r="17" spans="1:16" s="2" customFormat="1" ht="24">
      <c r="A17" s="279"/>
      <c r="B17" s="280"/>
      <c r="C17" s="70" t="s">
        <v>45</v>
      </c>
      <c r="D17" s="94"/>
      <c r="E17" s="42"/>
      <c r="F17" s="26">
        <f t="shared" si="8"/>
        <v>0</v>
      </c>
      <c r="G17" s="337"/>
      <c r="H17" s="26">
        <f t="shared" si="9"/>
        <v>0</v>
      </c>
      <c r="I17" s="50">
        <v>0.02</v>
      </c>
      <c r="J17" s="25">
        <f t="shared" si="7"/>
        <v>0</v>
      </c>
      <c r="K17" s="28">
        <f t="shared" si="10"/>
        <v>0</v>
      </c>
      <c r="L17" s="28">
        <f t="shared" si="12"/>
        <v>0</v>
      </c>
      <c r="M17" s="28">
        <f t="shared" si="13"/>
        <v>0</v>
      </c>
      <c r="N17" s="28">
        <f t="shared" si="14"/>
        <v>0</v>
      </c>
      <c r="O17" s="233">
        <f t="shared" si="11"/>
        <v>0</v>
      </c>
      <c r="P17"/>
    </row>
    <row r="18" spans="1:15" s="2" customFormat="1" ht="15">
      <c r="A18" s="279"/>
      <c r="B18" s="280"/>
      <c r="C18" s="82"/>
      <c r="D18" s="94"/>
      <c r="E18" s="48"/>
      <c r="F18" s="26">
        <f t="shared" si="8"/>
        <v>0</v>
      </c>
      <c r="G18" s="337"/>
      <c r="H18" s="26">
        <f t="shared" si="9"/>
        <v>0</v>
      </c>
      <c r="I18" s="51">
        <v>0.02</v>
      </c>
      <c r="J18" s="25">
        <f t="shared" si="7"/>
        <v>0</v>
      </c>
      <c r="K18" s="28">
        <f t="shared" si="10"/>
        <v>0</v>
      </c>
      <c r="L18" s="28">
        <f t="shared" si="12"/>
        <v>0</v>
      </c>
      <c r="M18" s="28">
        <f t="shared" si="13"/>
        <v>0</v>
      </c>
      <c r="N18" s="28">
        <f t="shared" si="14"/>
        <v>0</v>
      </c>
      <c r="O18" s="233">
        <f t="shared" si="11"/>
        <v>0</v>
      </c>
    </row>
    <row r="19" spans="1:15" s="2" customFormat="1" ht="15">
      <c r="A19" s="279"/>
      <c r="B19" s="280"/>
      <c r="C19" s="230"/>
      <c r="D19" s="93"/>
      <c r="E19" s="48"/>
      <c r="F19" s="26">
        <f t="shared" si="8"/>
        <v>0</v>
      </c>
      <c r="G19" s="337"/>
      <c r="H19" s="26">
        <f t="shared" si="9"/>
        <v>0</v>
      </c>
      <c r="I19" s="51">
        <v>0.02</v>
      </c>
      <c r="J19" s="25">
        <f t="shared" si="7"/>
        <v>0</v>
      </c>
      <c r="K19" s="28">
        <f t="shared" si="10"/>
        <v>0</v>
      </c>
      <c r="L19" s="28">
        <f t="shared" si="12"/>
        <v>0</v>
      </c>
      <c r="M19" s="28">
        <f t="shared" si="13"/>
        <v>0</v>
      </c>
      <c r="N19" s="28">
        <f t="shared" si="14"/>
        <v>0</v>
      </c>
      <c r="O19" s="233">
        <f t="shared" si="11"/>
        <v>0</v>
      </c>
    </row>
    <row r="20" spans="1:19" s="2" customFormat="1" ht="15">
      <c r="A20" s="279"/>
      <c r="B20" s="280"/>
      <c r="C20" s="231"/>
      <c r="D20" s="94"/>
      <c r="E20" s="42"/>
      <c r="F20" s="26">
        <f t="shared" si="8"/>
        <v>0</v>
      </c>
      <c r="G20" s="337"/>
      <c r="H20" s="26">
        <f t="shared" si="9"/>
        <v>0</v>
      </c>
      <c r="I20" s="52">
        <v>0.02</v>
      </c>
      <c r="J20" s="25">
        <f t="shared" si="7"/>
        <v>0</v>
      </c>
      <c r="K20" s="28">
        <f t="shared" si="10"/>
        <v>0</v>
      </c>
      <c r="L20" s="28">
        <f t="shared" si="12"/>
        <v>0</v>
      </c>
      <c r="M20" s="28">
        <f t="shared" si="13"/>
        <v>0</v>
      </c>
      <c r="N20" s="28">
        <f t="shared" si="14"/>
        <v>0</v>
      </c>
      <c r="O20" s="233">
        <f t="shared" si="11"/>
        <v>0</v>
      </c>
      <c r="R20" s="22"/>
      <c r="S20" s="22"/>
    </row>
    <row r="21" spans="1:15" s="2" customFormat="1" ht="15">
      <c r="A21" s="279"/>
      <c r="B21" s="280"/>
      <c r="C21" s="82"/>
      <c r="D21" s="94"/>
      <c r="E21" s="42"/>
      <c r="F21" s="26">
        <f t="shared" si="8"/>
        <v>0</v>
      </c>
      <c r="G21" s="337"/>
      <c r="H21" s="26">
        <f t="shared" si="9"/>
        <v>0</v>
      </c>
      <c r="I21" s="52">
        <v>0.02</v>
      </c>
      <c r="J21" s="25">
        <f t="shared" si="7"/>
        <v>0</v>
      </c>
      <c r="K21" s="28">
        <f t="shared" si="10"/>
        <v>0</v>
      </c>
      <c r="L21" s="28">
        <f t="shared" si="12"/>
        <v>0</v>
      </c>
      <c r="M21" s="28">
        <f t="shared" si="13"/>
        <v>0</v>
      </c>
      <c r="N21" s="28">
        <f t="shared" si="14"/>
        <v>0</v>
      </c>
      <c r="O21" s="233">
        <f t="shared" si="11"/>
        <v>0</v>
      </c>
    </row>
    <row r="22" spans="1:15" s="2" customFormat="1" ht="15">
      <c r="A22" s="279"/>
      <c r="B22" s="280"/>
      <c r="C22" s="83"/>
      <c r="D22" s="93"/>
      <c r="E22" s="43"/>
      <c r="F22" s="26">
        <f t="shared" si="8"/>
        <v>0</v>
      </c>
      <c r="G22" s="338"/>
      <c r="H22" s="27">
        <f t="shared" si="9"/>
        <v>0</v>
      </c>
      <c r="I22" s="53">
        <v>0.02</v>
      </c>
      <c r="J22" s="25">
        <f t="shared" si="7"/>
        <v>0</v>
      </c>
      <c r="K22" s="28">
        <f t="shared" si="10"/>
        <v>0</v>
      </c>
      <c r="L22" s="28">
        <f t="shared" si="12"/>
        <v>0</v>
      </c>
      <c r="M22" s="28">
        <f>L22+(L22*I22)</f>
        <v>0</v>
      </c>
      <c r="N22" s="28">
        <f t="shared" si="14"/>
        <v>0</v>
      </c>
      <c r="O22" s="233">
        <f t="shared" si="11"/>
        <v>0</v>
      </c>
    </row>
    <row r="23" spans="1:15" s="2" customFormat="1" ht="14.25" customHeight="1">
      <c r="A23" s="270" t="s">
        <v>40</v>
      </c>
      <c r="B23" s="271"/>
      <c r="C23" s="271"/>
      <c r="D23" s="271"/>
      <c r="E23" s="271"/>
      <c r="F23" s="271"/>
      <c r="G23" s="271"/>
      <c r="H23" s="271"/>
      <c r="I23" s="272"/>
      <c r="J23" s="30">
        <f>SUM(J7:J12,J14:J22)</f>
        <v>0</v>
      </c>
      <c r="K23" s="30">
        <f>SUM(K7:K12,K14:K22)</f>
        <v>0</v>
      </c>
      <c r="L23" s="30">
        <f>SUM(L7:L12,L14:L22)</f>
        <v>0</v>
      </c>
      <c r="M23" s="30">
        <f>SUM(M7:M12,M14:M22)</f>
        <v>0</v>
      </c>
      <c r="N23" s="30">
        <f>SUM(N7:N12,N14:N22)</f>
        <v>0</v>
      </c>
      <c r="O23" s="233">
        <f t="shared" si="11"/>
        <v>0</v>
      </c>
    </row>
    <row r="24" spans="1:15" s="2" customFormat="1" ht="12.75">
      <c r="A24" s="86" t="s">
        <v>48</v>
      </c>
      <c r="B24" s="7"/>
      <c r="C24" s="7"/>
      <c r="D24" s="7"/>
      <c r="E24" s="7"/>
      <c r="F24" s="7"/>
      <c r="G24" s="7"/>
      <c r="H24" s="7"/>
      <c r="I24" s="7"/>
      <c r="J24" s="18"/>
      <c r="K24" s="14"/>
      <c r="L24" s="14"/>
      <c r="M24" s="14"/>
      <c r="N24" s="14"/>
      <c r="O24" s="23"/>
    </row>
    <row r="25" spans="1:15" s="2" customFormat="1" ht="14.25">
      <c r="A25" s="281"/>
      <c r="B25" s="271"/>
      <c r="C25" s="271"/>
      <c r="D25" s="271"/>
      <c r="E25" s="271"/>
      <c r="F25" s="271"/>
      <c r="G25" s="271"/>
      <c r="H25" s="271"/>
      <c r="I25" s="272"/>
      <c r="J25" s="54"/>
      <c r="K25" s="210"/>
      <c r="L25" s="212"/>
      <c r="M25" s="212"/>
      <c r="N25" s="212"/>
      <c r="O25" s="29">
        <f>SUM(J25:N25)</f>
        <v>0</v>
      </c>
    </row>
    <row r="26" spans="1:15" s="2" customFormat="1" ht="14.25">
      <c r="A26" s="281"/>
      <c r="B26" s="248"/>
      <c r="C26" s="248"/>
      <c r="D26" s="248"/>
      <c r="E26" s="248"/>
      <c r="F26" s="248"/>
      <c r="G26" s="248"/>
      <c r="H26" s="248"/>
      <c r="I26" s="249"/>
      <c r="J26" s="55"/>
      <c r="K26" s="215"/>
      <c r="L26" s="215"/>
      <c r="M26" s="215"/>
      <c r="N26" s="215"/>
      <c r="O26" s="29">
        <f>SUM(J26:N26)</f>
        <v>0</v>
      </c>
    </row>
    <row r="27" spans="1:15" s="2" customFormat="1" ht="15">
      <c r="A27" s="281" t="s">
        <v>11</v>
      </c>
      <c r="B27" s="271"/>
      <c r="C27" s="271"/>
      <c r="D27" s="271"/>
      <c r="E27" s="271"/>
      <c r="F27" s="271"/>
      <c r="G27" s="271"/>
      <c r="H27" s="271"/>
      <c r="I27" s="272"/>
      <c r="J27" s="30">
        <f>SUM(J25:J26)</f>
        <v>0</v>
      </c>
      <c r="K27" s="30">
        <f>SUM(K25:K26)</f>
        <v>0</v>
      </c>
      <c r="L27" s="30">
        <f>SUM(L25:L26)</f>
        <v>0</v>
      </c>
      <c r="M27" s="30">
        <f>SUM(M25:M26)</f>
        <v>0</v>
      </c>
      <c r="N27" s="30">
        <f>SUM(N25:N26)</f>
        <v>0</v>
      </c>
      <c r="O27" s="232">
        <f>SUM(J27:N27)</f>
        <v>0</v>
      </c>
    </row>
    <row r="28" spans="1:15" s="2" customFormat="1" ht="12.75">
      <c r="A28" s="86" t="s">
        <v>49</v>
      </c>
      <c r="B28" s="88"/>
      <c r="C28" s="7"/>
      <c r="D28" s="7"/>
      <c r="E28" s="7"/>
      <c r="F28" s="7"/>
      <c r="G28" s="7"/>
      <c r="H28" s="7"/>
      <c r="I28" s="7"/>
      <c r="J28" s="18"/>
      <c r="K28" s="14"/>
      <c r="L28" s="14"/>
      <c r="M28" s="14"/>
      <c r="N28" s="14"/>
      <c r="O28" s="23"/>
    </row>
    <row r="29" spans="1:15" s="2" customFormat="1" ht="14.25">
      <c r="A29" s="284" t="s">
        <v>15</v>
      </c>
      <c r="B29" s="285"/>
      <c r="C29" s="285"/>
      <c r="D29" s="285"/>
      <c r="E29" s="285"/>
      <c r="F29" s="285"/>
      <c r="G29" s="285"/>
      <c r="H29" s="285"/>
      <c r="I29" s="280"/>
      <c r="J29" s="56"/>
      <c r="K29" s="217"/>
      <c r="L29" s="225"/>
      <c r="M29" s="225"/>
      <c r="N29" s="225"/>
      <c r="O29" s="29">
        <f>SUM(J29:N29)</f>
        <v>0</v>
      </c>
    </row>
    <row r="30" spans="1:15" s="2" customFormat="1" ht="14.25">
      <c r="A30" s="284" t="s">
        <v>16</v>
      </c>
      <c r="B30" s="285"/>
      <c r="C30" s="285"/>
      <c r="D30" s="285"/>
      <c r="E30" s="285"/>
      <c r="F30" s="285"/>
      <c r="G30" s="285"/>
      <c r="H30" s="285"/>
      <c r="I30" s="280"/>
      <c r="J30" s="57"/>
      <c r="K30" s="217"/>
      <c r="L30" s="225"/>
      <c r="M30" s="225"/>
      <c r="N30" s="225"/>
      <c r="O30" s="29">
        <f>SUM(J30:N30)</f>
        <v>0</v>
      </c>
    </row>
    <row r="31" spans="1:15" s="2" customFormat="1" ht="15">
      <c r="A31" s="281" t="s">
        <v>17</v>
      </c>
      <c r="B31" s="248"/>
      <c r="C31" s="248"/>
      <c r="D31" s="248"/>
      <c r="E31" s="248"/>
      <c r="F31" s="248"/>
      <c r="G31" s="248"/>
      <c r="H31" s="248"/>
      <c r="I31" s="249"/>
      <c r="J31" s="32">
        <f>SUM(J29:J30)</f>
        <v>0</v>
      </c>
      <c r="K31" s="32">
        <f>SUM(K29:K30)</f>
        <v>0</v>
      </c>
      <c r="L31" s="32">
        <f>SUM(L29:L30)</f>
        <v>0</v>
      </c>
      <c r="M31" s="32">
        <f>SUM(M29:M30)</f>
        <v>0</v>
      </c>
      <c r="N31" s="32">
        <f>SUM(N29:N30)</f>
        <v>0</v>
      </c>
      <c r="O31" s="232">
        <f>SUM(J31:N31)</f>
        <v>0</v>
      </c>
    </row>
    <row r="32" spans="1:15" s="2" customFormat="1" ht="12.75">
      <c r="A32" s="86" t="s">
        <v>50</v>
      </c>
      <c r="B32" s="7"/>
      <c r="C32" s="7"/>
      <c r="D32" s="7"/>
      <c r="E32" s="7"/>
      <c r="F32" s="7"/>
      <c r="G32" s="7"/>
      <c r="H32" s="7"/>
      <c r="I32" s="7"/>
      <c r="J32" s="19"/>
      <c r="K32" s="8"/>
      <c r="L32" s="8"/>
      <c r="M32" s="8"/>
      <c r="N32" s="8"/>
      <c r="O32" s="24"/>
    </row>
    <row r="33" spans="1:15" s="2" customFormat="1" ht="14.25">
      <c r="A33" s="284" t="s">
        <v>19</v>
      </c>
      <c r="B33" s="285"/>
      <c r="C33" s="285"/>
      <c r="D33" s="285"/>
      <c r="E33" s="285"/>
      <c r="F33" s="285"/>
      <c r="G33" s="285"/>
      <c r="H33" s="285"/>
      <c r="I33" s="280"/>
      <c r="J33" s="57"/>
      <c r="K33" s="216"/>
      <c r="L33" s="216"/>
      <c r="M33" s="216"/>
      <c r="N33" s="216"/>
      <c r="O33" s="29">
        <f>SUM(J33:N33)</f>
        <v>0</v>
      </c>
    </row>
    <row r="34" spans="1:15" s="2" customFormat="1" ht="14.25">
      <c r="A34" s="284" t="s">
        <v>20</v>
      </c>
      <c r="B34" s="285"/>
      <c r="C34" s="285"/>
      <c r="D34" s="285"/>
      <c r="E34" s="285"/>
      <c r="F34" s="285"/>
      <c r="G34" s="285"/>
      <c r="H34" s="285"/>
      <c r="I34" s="280"/>
      <c r="J34" s="57"/>
      <c r="K34" s="216"/>
      <c r="L34" s="216"/>
      <c r="M34" s="216"/>
      <c r="N34" s="216"/>
      <c r="O34" s="29">
        <f>SUM(J34:N34)</f>
        <v>0</v>
      </c>
    </row>
    <row r="35" spans="1:15" s="2" customFormat="1" ht="14.25">
      <c r="A35" s="284" t="s">
        <v>21</v>
      </c>
      <c r="B35" s="285"/>
      <c r="C35" s="285"/>
      <c r="D35" s="285"/>
      <c r="E35" s="285"/>
      <c r="F35" s="285"/>
      <c r="G35" s="285"/>
      <c r="H35" s="285"/>
      <c r="I35" s="280"/>
      <c r="J35" s="57"/>
      <c r="K35" s="216"/>
      <c r="L35" s="216"/>
      <c r="M35" s="216"/>
      <c r="N35" s="216"/>
      <c r="O35" s="29">
        <f>SUM(J35:N35)</f>
        <v>0</v>
      </c>
    </row>
    <row r="36" spans="1:15" s="2" customFormat="1" ht="14.25">
      <c r="A36" s="284" t="s">
        <v>14</v>
      </c>
      <c r="B36" s="285"/>
      <c r="C36" s="285"/>
      <c r="D36" s="285"/>
      <c r="E36" s="285"/>
      <c r="F36" s="285"/>
      <c r="G36" s="285"/>
      <c r="H36" s="285"/>
      <c r="I36" s="280"/>
      <c r="J36" s="57"/>
      <c r="K36" s="216"/>
      <c r="L36" s="216"/>
      <c r="M36" s="216"/>
      <c r="N36" s="216"/>
      <c r="O36" s="29">
        <f>SUM(J36:N36)</f>
        <v>0</v>
      </c>
    </row>
    <row r="37" spans="1:17" s="2" customFormat="1" ht="15">
      <c r="A37" s="281" t="s">
        <v>18</v>
      </c>
      <c r="B37" s="248"/>
      <c r="C37" s="248"/>
      <c r="D37" s="248"/>
      <c r="E37" s="248"/>
      <c r="F37" s="248"/>
      <c r="G37" s="248"/>
      <c r="H37" s="248"/>
      <c r="I37" s="249"/>
      <c r="J37" s="32">
        <f>SUM(J33:J36)</f>
        <v>0</v>
      </c>
      <c r="K37" s="32">
        <f>SUM(K33:K36)</f>
        <v>0</v>
      </c>
      <c r="L37" s="32">
        <f>SUM(L33:L36)</f>
        <v>0</v>
      </c>
      <c r="M37" s="32">
        <f>SUM(M33:M36)</f>
        <v>0</v>
      </c>
      <c r="N37" s="32">
        <f>SUM(N33:N36)</f>
        <v>0</v>
      </c>
      <c r="O37" s="29">
        <f>SUM(J37:N37)</f>
        <v>0</v>
      </c>
      <c r="Q37" s="221"/>
    </row>
    <row r="38" spans="1:15" s="2" customFormat="1" ht="12.75">
      <c r="A38" s="86" t="s">
        <v>51</v>
      </c>
      <c r="B38" s="7"/>
      <c r="C38" s="7"/>
      <c r="D38" s="7"/>
      <c r="E38" s="7"/>
      <c r="F38" s="7"/>
      <c r="G38" s="7"/>
      <c r="H38" s="7"/>
      <c r="I38" s="7"/>
      <c r="J38" s="18"/>
      <c r="K38" s="211"/>
      <c r="L38" s="211"/>
      <c r="M38" s="211"/>
      <c r="N38" s="211"/>
      <c r="O38" s="24"/>
    </row>
    <row r="39" spans="1:15" s="2" customFormat="1" ht="14.25">
      <c r="A39" s="286" t="s">
        <v>22</v>
      </c>
      <c r="B39" s="287"/>
      <c r="C39" s="287"/>
      <c r="D39" s="287"/>
      <c r="E39" s="287"/>
      <c r="F39" s="287"/>
      <c r="G39" s="287"/>
      <c r="H39" s="287"/>
      <c r="I39" s="288"/>
      <c r="J39" s="58"/>
      <c r="K39" s="212"/>
      <c r="L39" s="212"/>
      <c r="M39" s="212"/>
      <c r="N39" s="212"/>
      <c r="O39" s="29">
        <f>SUM(J39:N39)</f>
        <v>0</v>
      </c>
    </row>
    <row r="40" spans="1:15" s="2" customFormat="1" ht="14.25">
      <c r="A40" s="289" t="s">
        <v>23</v>
      </c>
      <c r="B40" s="290"/>
      <c r="C40" s="290"/>
      <c r="D40" s="290"/>
      <c r="E40" s="290"/>
      <c r="F40" s="290"/>
      <c r="G40" s="290"/>
      <c r="H40" s="290"/>
      <c r="I40" s="291"/>
      <c r="J40" s="58"/>
      <c r="K40" s="212"/>
      <c r="L40" s="212"/>
      <c r="M40" s="212"/>
      <c r="N40" s="212"/>
      <c r="O40" s="29">
        <f>SUM(J40:N40)</f>
        <v>0</v>
      </c>
    </row>
    <row r="41" spans="1:15" s="2" customFormat="1" ht="14.25">
      <c r="A41" s="292" t="s">
        <v>24</v>
      </c>
      <c r="B41" s="290"/>
      <c r="C41" s="290"/>
      <c r="D41" s="290"/>
      <c r="E41" s="290"/>
      <c r="F41" s="290"/>
      <c r="G41" s="290"/>
      <c r="H41" s="290"/>
      <c r="I41" s="291"/>
      <c r="J41" s="58"/>
      <c r="K41" s="212"/>
      <c r="L41" s="212"/>
      <c r="M41" s="212"/>
      <c r="N41" s="212"/>
      <c r="O41" s="29">
        <f>SUM(J41:N41)</f>
        <v>0</v>
      </c>
    </row>
    <row r="42" spans="1:17" s="2" customFormat="1" ht="14.25">
      <c r="A42" s="282" t="s">
        <v>25</v>
      </c>
      <c r="B42" s="283"/>
      <c r="C42" s="283"/>
      <c r="D42" s="283"/>
      <c r="E42" s="283"/>
      <c r="F42" s="283"/>
      <c r="G42" s="283"/>
      <c r="H42" s="283"/>
      <c r="I42" s="269"/>
      <c r="J42" s="59"/>
      <c r="K42" s="213"/>
      <c r="L42" s="212"/>
      <c r="M42" s="212"/>
      <c r="N42" s="212"/>
      <c r="O42" s="29">
        <f>SUM(J42:N42)</f>
        <v>0</v>
      </c>
      <c r="Q42" s="221"/>
    </row>
    <row r="43" spans="1:15" s="2" customFormat="1" ht="3" customHeight="1">
      <c r="A43" s="12"/>
      <c r="B43" s="13"/>
      <c r="C43" s="11"/>
      <c r="D43" s="13" t="s">
        <v>9</v>
      </c>
      <c r="E43" s="17"/>
      <c r="F43" s="17"/>
      <c r="G43" s="17"/>
      <c r="H43" s="17"/>
      <c r="I43" s="17"/>
      <c r="J43" s="60"/>
      <c r="K43" s="214"/>
      <c r="L43" s="214"/>
      <c r="M43" s="214"/>
      <c r="N43" s="214"/>
      <c r="O43" s="24"/>
    </row>
    <row r="44" spans="1:15" s="2" customFormat="1" ht="14.25">
      <c r="A44" s="250" t="s">
        <v>112</v>
      </c>
      <c r="B44" s="251"/>
      <c r="C44" s="252"/>
      <c r="D44" s="241" t="s">
        <v>9</v>
      </c>
      <c r="E44" s="242"/>
      <c r="F44" s="242"/>
      <c r="G44" s="242"/>
      <c r="H44" s="242"/>
      <c r="I44" s="243"/>
      <c r="J44" s="61"/>
      <c r="K44" s="210"/>
      <c r="L44" s="212"/>
      <c r="M44" s="212"/>
      <c r="N44" s="212"/>
      <c r="O44" s="29">
        <f>SUM(J44:N44)</f>
        <v>0</v>
      </c>
    </row>
    <row r="45" spans="1:15" s="2" customFormat="1" ht="14.25">
      <c r="A45" s="253"/>
      <c r="B45" s="254"/>
      <c r="C45" s="255"/>
      <c r="D45" s="247" t="s">
        <v>7</v>
      </c>
      <c r="E45" s="248"/>
      <c r="F45" s="248"/>
      <c r="G45" s="248"/>
      <c r="H45" s="248"/>
      <c r="I45" s="249"/>
      <c r="J45" s="58"/>
      <c r="K45" s="212"/>
      <c r="L45" s="212"/>
      <c r="M45" s="212"/>
      <c r="N45" s="212"/>
      <c r="O45" s="29">
        <f>SUM(J45:N45)</f>
        <v>0</v>
      </c>
    </row>
    <row r="46" spans="1:15" s="2" customFormat="1" ht="14.25">
      <c r="A46" s="253"/>
      <c r="B46" s="254"/>
      <c r="C46" s="255"/>
      <c r="D46" s="247" t="s">
        <v>113</v>
      </c>
      <c r="E46" s="248"/>
      <c r="F46" s="248"/>
      <c r="G46" s="248"/>
      <c r="H46" s="248"/>
      <c r="I46" s="249"/>
      <c r="J46" s="33">
        <f>SUM(J44:J45)</f>
        <v>0</v>
      </c>
      <c r="K46" s="33">
        <f>SUM(K44:K45)</f>
        <v>0</v>
      </c>
      <c r="L46" s="33">
        <f>SUM(L44:L45)</f>
        <v>0</v>
      </c>
      <c r="M46" s="33">
        <f>SUM(M44:M45)</f>
        <v>0</v>
      </c>
      <c r="N46" s="33">
        <f>SUM(N44:N45)</f>
        <v>0</v>
      </c>
      <c r="O46" s="29">
        <f>SUM(J46:N46)</f>
        <v>0</v>
      </c>
    </row>
    <row r="47" spans="1:15" s="2" customFormat="1" ht="14.25">
      <c r="A47" s="253"/>
      <c r="B47" s="254"/>
      <c r="C47" s="255"/>
      <c r="D47" s="247" t="s">
        <v>114</v>
      </c>
      <c r="E47" s="248"/>
      <c r="F47" s="248"/>
      <c r="G47" s="248"/>
      <c r="H47" s="248"/>
      <c r="I47" s="249"/>
      <c r="J47" s="33">
        <f>IF(J46&gt;=25000,25000,J46)</f>
        <v>0</v>
      </c>
      <c r="K47" s="33">
        <f>IF((J46+K46)&gt;=25000,25000-J47,K46)</f>
        <v>0</v>
      </c>
      <c r="L47" s="33">
        <f>IF((K46+L46)&gt;=25000,25000-J47,L46)</f>
        <v>0</v>
      </c>
      <c r="M47" s="33">
        <f>IF((L46+M46)&gt;=25000,25000-J47,M46)</f>
        <v>0</v>
      </c>
      <c r="N47" s="33">
        <f>IF((M46+N46)&gt;=25000,25000-J47,N46)</f>
        <v>0</v>
      </c>
      <c r="O47" s="29">
        <f>SUM(J47:N47)</f>
        <v>0</v>
      </c>
    </row>
    <row r="48" spans="1:15" s="2" customFormat="1" ht="14.25">
      <c r="A48" s="256"/>
      <c r="B48" s="257"/>
      <c r="C48" s="258"/>
      <c r="D48" s="247" t="s">
        <v>115</v>
      </c>
      <c r="E48" s="248"/>
      <c r="F48" s="248"/>
      <c r="G48" s="248"/>
      <c r="H48" s="248"/>
      <c r="I48" s="249"/>
      <c r="J48" s="34">
        <f>J46-J47</f>
        <v>0</v>
      </c>
      <c r="K48" s="34">
        <f>K46-K47</f>
        <v>0</v>
      </c>
      <c r="L48" s="34">
        <f>L46-L47</f>
        <v>0</v>
      </c>
      <c r="M48" s="34">
        <f>M46-M47</f>
        <v>0</v>
      </c>
      <c r="N48" s="34">
        <f>N46-N47</f>
        <v>0</v>
      </c>
      <c r="O48" s="29">
        <f>SUM(J48:N48)</f>
        <v>0</v>
      </c>
    </row>
    <row r="49" spans="1:15" s="2" customFormat="1" ht="3" customHeight="1">
      <c r="A49" s="71"/>
      <c r="B49" s="72"/>
      <c r="C49" s="73"/>
      <c r="D49" s="73"/>
      <c r="E49" s="73"/>
      <c r="F49" s="73"/>
      <c r="G49" s="73"/>
      <c r="H49" s="73"/>
      <c r="I49" s="73"/>
      <c r="J49" s="18"/>
      <c r="K49" s="14"/>
      <c r="L49" s="14"/>
      <c r="M49" s="14"/>
      <c r="N49" s="14"/>
      <c r="O49" s="74"/>
    </row>
    <row r="50" spans="1:15" s="2" customFormat="1" ht="13.5" customHeight="1">
      <c r="A50" s="263" t="s">
        <v>35</v>
      </c>
      <c r="B50" s="251"/>
      <c r="C50" s="252"/>
      <c r="D50" s="262" t="s">
        <v>107</v>
      </c>
      <c r="E50" s="248"/>
      <c r="F50" s="248"/>
      <c r="G50" s="248"/>
      <c r="H50" s="248"/>
      <c r="I50" s="249"/>
      <c r="J50" s="62"/>
      <c r="K50" s="63"/>
      <c r="L50" s="226"/>
      <c r="M50" s="226"/>
      <c r="N50" s="226"/>
      <c r="O50" s="29">
        <f>SUM(J50:N50)</f>
        <v>0</v>
      </c>
    </row>
    <row r="51" spans="1:15" s="2" customFormat="1" ht="13.5" customHeight="1">
      <c r="A51" s="253"/>
      <c r="B51" s="254"/>
      <c r="C51" s="255"/>
      <c r="D51" s="262" t="s">
        <v>103</v>
      </c>
      <c r="E51" s="248"/>
      <c r="F51" s="248"/>
      <c r="G51" s="248"/>
      <c r="H51" s="248"/>
      <c r="I51" s="249"/>
      <c r="J51" s="79"/>
      <c r="K51" s="80"/>
      <c r="L51" s="227"/>
      <c r="M51" s="227"/>
      <c r="N51" s="227"/>
      <c r="O51" s="29">
        <f>SUM(J51:N51)</f>
        <v>0</v>
      </c>
    </row>
    <row r="52" spans="1:15" s="2" customFormat="1" ht="13.5" customHeight="1">
      <c r="A52" s="256"/>
      <c r="B52" s="257"/>
      <c r="C52" s="258"/>
      <c r="D52" s="262" t="s">
        <v>105</v>
      </c>
      <c r="E52" s="248"/>
      <c r="F52" s="248"/>
      <c r="G52" s="248"/>
      <c r="H52" s="248"/>
      <c r="I52" s="249"/>
      <c r="J52" s="79"/>
      <c r="K52" s="80"/>
      <c r="L52" s="227"/>
      <c r="M52" s="227"/>
      <c r="N52" s="227"/>
      <c r="O52" s="29">
        <f>SUM(J52:N52)</f>
        <v>0</v>
      </c>
    </row>
    <row r="53" spans="1:15" s="2" customFormat="1" ht="15">
      <c r="A53" s="259" t="s">
        <v>26</v>
      </c>
      <c r="B53" s="260"/>
      <c r="C53" s="260"/>
      <c r="D53" s="260"/>
      <c r="E53" s="260"/>
      <c r="F53" s="260"/>
      <c r="G53" s="260"/>
      <c r="H53" s="260"/>
      <c r="I53" s="261"/>
      <c r="J53" s="35">
        <f>SUM(J39:J42,J46,J50:J52)</f>
        <v>0</v>
      </c>
      <c r="K53" s="35">
        <f>SUM(K39:K42,K46,K50:K52)</f>
        <v>0</v>
      </c>
      <c r="L53" s="35">
        <f>SUM(L39:L42,L46,L50:L52)</f>
        <v>0</v>
      </c>
      <c r="M53" s="35">
        <f>SUM(M39:M42,M46,M50:M52)</f>
        <v>0</v>
      </c>
      <c r="N53" s="35">
        <f>SUM(N39:N42,N46,N50:N52)</f>
        <v>0</v>
      </c>
      <c r="O53" s="29">
        <f>SUM(J53:N53)</f>
        <v>0</v>
      </c>
    </row>
    <row r="54" spans="1:15" s="2" customFormat="1" ht="15">
      <c r="A54" s="89" t="s">
        <v>52</v>
      </c>
      <c r="B54" s="46"/>
      <c r="C54" s="7"/>
      <c r="D54" s="7"/>
      <c r="E54" s="7"/>
      <c r="F54" s="7"/>
      <c r="G54" s="7"/>
      <c r="H54" s="7"/>
      <c r="I54" s="7"/>
      <c r="J54" s="18"/>
      <c r="K54" s="14"/>
      <c r="L54" s="14"/>
      <c r="M54" s="14"/>
      <c r="N54" s="14"/>
      <c r="O54" s="24"/>
    </row>
    <row r="55" spans="1:15" s="2" customFormat="1" ht="15">
      <c r="A55" s="244" t="s">
        <v>27</v>
      </c>
      <c r="B55" s="245"/>
      <c r="C55" s="245"/>
      <c r="D55" s="245"/>
      <c r="E55" s="245"/>
      <c r="F55" s="245"/>
      <c r="G55" s="245"/>
      <c r="H55" s="245"/>
      <c r="I55" s="246"/>
      <c r="J55" s="36">
        <f aca="true" t="shared" si="15" ref="J55:O55">SUM(J53,J37,J31,J27,J23)</f>
        <v>0</v>
      </c>
      <c r="K55" s="36">
        <f t="shared" si="15"/>
        <v>0</v>
      </c>
      <c r="L55" s="36">
        <f t="shared" si="15"/>
        <v>0</v>
      </c>
      <c r="M55" s="36">
        <f t="shared" si="15"/>
        <v>0</v>
      </c>
      <c r="N55" s="36">
        <f t="shared" si="15"/>
        <v>0</v>
      </c>
      <c r="O55" s="36">
        <f t="shared" si="15"/>
        <v>0</v>
      </c>
    </row>
    <row r="56" spans="1:15" s="2" customFormat="1" ht="15">
      <c r="A56" s="89" t="s">
        <v>53</v>
      </c>
      <c r="B56" s="7"/>
      <c r="C56" s="7"/>
      <c r="D56" s="7"/>
      <c r="E56" s="7"/>
      <c r="F56" s="7"/>
      <c r="G56" s="7"/>
      <c r="H56" s="7"/>
      <c r="I56" s="7"/>
      <c r="J56" s="15"/>
      <c r="K56" s="15"/>
      <c r="L56" s="15"/>
      <c r="M56" s="15"/>
      <c r="N56" s="15"/>
      <c r="O56" s="24"/>
    </row>
    <row r="57" spans="1:15" s="2" customFormat="1" ht="15">
      <c r="A57" s="244" t="s">
        <v>30</v>
      </c>
      <c r="B57" s="245"/>
      <c r="C57" s="245"/>
      <c r="D57" s="245"/>
      <c r="E57" s="245"/>
      <c r="F57" s="245"/>
      <c r="G57" s="245"/>
      <c r="H57" s="245"/>
      <c r="I57" s="246"/>
      <c r="J57" s="37">
        <f>J55-(J48+J27+J51+J50)</f>
        <v>0</v>
      </c>
      <c r="K57" s="37">
        <f>K55-(K48+K27+K51+K50)</f>
        <v>0</v>
      </c>
      <c r="L57" s="37">
        <f>L55-(L48+L27+L51+L50)</f>
        <v>0</v>
      </c>
      <c r="M57" s="37">
        <f>M55-(M48+M27+M51+M50)</f>
        <v>0</v>
      </c>
      <c r="N57" s="37">
        <f>N55-(N48+N27+N51+N50)</f>
        <v>0</v>
      </c>
      <c r="O57" s="29">
        <f>SUM(J57:N57)</f>
        <v>0</v>
      </c>
    </row>
    <row r="58" spans="1:15" s="2" customFormat="1" ht="15">
      <c r="A58" s="244" t="s">
        <v>31</v>
      </c>
      <c r="B58" s="245"/>
      <c r="C58" s="245"/>
      <c r="D58" s="245"/>
      <c r="E58" s="245"/>
      <c r="F58" s="245"/>
      <c r="G58" s="245"/>
      <c r="H58" s="245"/>
      <c r="I58" s="246"/>
      <c r="J58" s="36">
        <f>0.495*J57</f>
        <v>0</v>
      </c>
      <c r="K58" s="36">
        <f>0.495*K57</f>
        <v>0</v>
      </c>
      <c r="L58" s="36">
        <f>0.495*L57</f>
        <v>0</v>
      </c>
      <c r="M58" s="36">
        <f>0.495*M57</f>
        <v>0</v>
      </c>
      <c r="N58" s="36">
        <f>0.495*N57</f>
        <v>0</v>
      </c>
      <c r="O58" s="232">
        <f>SUM(J58:N58)</f>
        <v>0</v>
      </c>
    </row>
    <row r="59" spans="1:15" s="2" customFormat="1" ht="15">
      <c r="A59" s="89" t="s">
        <v>32</v>
      </c>
      <c r="B59" s="7"/>
      <c r="C59" s="7"/>
      <c r="D59" s="7"/>
      <c r="E59" s="7"/>
      <c r="F59" s="7"/>
      <c r="G59" s="7"/>
      <c r="H59" s="7"/>
      <c r="I59" s="7"/>
      <c r="J59" s="16"/>
      <c r="K59" s="16"/>
      <c r="L59" s="16"/>
      <c r="M59" s="16"/>
      <c r="N59" s="16"/>
      <c r="O59" s="24"/>
    </row>
    <row r="60" spans="1:15" s="2" customFormat="1" ht="15">
      <c r="A60" s="244" t="s">
        <v>32</v>
      </c>
      <c r="B60" s="245"/>
      <c r="C60" s="245"/>
      <c r="D60" s="245"/>
      <c r="E60" s="245"/>
      <c r="F60" s="245"/>
      <c r="G60" s="245"/>
      <c r="H60" s="245"/>
      <c r="I60" s="246"/>
      <c r="J60" s="36">
        <f>SUM(J58+J55)</f>
        <v>0</v>
      </c>
      <c r="K60" s="36">
        <f>SUM(K58+K55)</f>
        <v>0</v>
      </c>
      <c r="L60" s="36">
        <f>SUM(L58+L55)</f>
        <v>0</v>
      </c>
      <c r="M60" s="36">
        <f>SUM(M58+M55)</f>
        <v>0</v>
      </c>
      <c r="N60" s="36">
        <f>SUM(N58+N55)</f>
        <v>0</v>
      </c>
      <c r="O60" s="31">
        <f>SUM(J60:N60)</f>
        <v>0</v>
      </c>
    </row>
    <row r="61" spans="1:15" s="3" customFormat="1" ht="15">
      <c r="A61" s="89" t="s">
        <v>33</v>
      </c>
      <c r="B61" s="88"/>
      <c r="C61" s="7"/>
      <c r="D61" s="7"/>
      <c r="E61" s="7"/>
      <c r="F61" s="7"/>
      <c r="G61" s="7"/>
      <c r="H61" s="7"/>
      <c r="I61" s="7"/>
      <c r="J61" s="16"/>
      <c r="K61" s="16"/>
      <c r="L61" s="16"/>
      <c r="M61" s="16"/>
      <c r="N61" s="16"/>
      <c r="O61" s="24"/>
    </row>
    <row r="62" spans="1:15" s="3" customFormat="1" ht="15">
      <c r="A62" s="238" t="s">
        <v>33</v>
      </c>
      <c r="B62" s="239"/>
      <c r="C62" s="239"/>
      <c r="D62" s="239"/>
      <c r="E62" s="239"/>
      <c r="F62" s="239"/>
      <c r="G62" s="239"/>
      <c r="H62" s="239"/>
      <c r="I62" s="240"/>
      <c r="J62" s="38">
        <f>J60</f>
        <v>0</v>
      </c>
      <c r="K62" s="38">
        <f>K60</f>
        <v>0</v>
      </c>
      <c r="L62" s="38">
        <f>L60</f>
        <v>0</v>
      </c>
      <c r="M62" s="38">
        <f>M60</f>
        <v>0</v>
      </c>
      <c r="N62" s="38">
        <f>N60</f>
        <v>0</v>
      </c>
      <c r="O62" s="31">
        <f>SUM(J62:N62)</f>
        <v>0</v>
      </c>
    </row>
    <row r="63" ht="12.75"/>
    <row r="64" ht="12.75">
      <c r="O64" s="81"/>
    </row>
  </sheetData>
  <sheetProtection/>
  <mergeCells count="58">
    <mergeCell ref="A40:I40"/>
    <mergeCell ref="A41:I41"/>
    <mergeCell ref="G2:O2"/>
    <mergeCell ref="G3:O3"/>
    <mergeCell ref="D4:O4"/>
    <mergeCell ref="D2:D3"/>
    <mergeCell ref="A33:I33"/>
    <mergeCell ref="A34:I34"/>
    <mergeCell ref="A35:I35"/>
    <mergeCell ref="A15:B15"/>
    <mergeCell ref="A16:B16"/>
    <mergeCell ref="A17:B17"/>
    <mergeCell ref="A18:B18"/>
    <mergeCell ref="A36:I36"/>
    <mergeCell ref="A19:B19"/>
    <mergeCell ref="A20:B20"/>
    <mergeCell ref="A21:B21"/>
    <mergeCell ref="A22:B22"/>
    <mergeCell ref="D48:I48"/>
    <mergeCell ref="A25:I25"/>
    <mergeCell ref="A26:I26"/>
    <mergeCell ref="A27:I27"/>
    <mergeCell ref="A37:I37"/>
    <mergeCell ref="A42:I42"/>
    <mergeCell ref="A31:I31"/>
    <mergeCell ref="A29:I29"/>
    <mergeCell ref="A30:I30"/>
    <mergeCell ref="A39:I39"/>
    <mergeCell ref="I13:O13"/>
    <mergeCell ref="A6:B6"/>
    <mergeCell ref="A7:B7"/>
    <mergeCell ref="A8:B8"/>
    <mergeCell ref="A9:B9"/>
    <mergeCell ref="D47:I47"/>
    <mergeCell ref="A10:B10"/>
    <mergeCell ref="A11:B11"/>
    <mergeCell ref="A12:B12"/>
    <mergeCell ref="A14:B14"/>
    <mergeCell ref="A53:I53"/>
    <mergeCell ref="D50:I50"/>
    <mergeCell ref="D51:I51"/>
    <mergeCell ref="D52:I52"/>
    <mergeCell ref="A50:C52"/>
    <mergeCell ref="A2:B2"/>
    <mergeCell ref="A3:B3"/>
    <mergeCell ref="A4:B4"/>
    <mergeCell ref="A23:I23"/>
    <mergeCell ref="E3:F3"/>
    <mergeCell ref="A1:O1"/>
    <mergeCell ref="A62:I62"/>
    <mergeCell ref="D44:I44"/>
    <mergeCell ref="A55:I55"/>
    <mergeCell ref="A57:I57"/>
    <mergeCell ref="A58:I58"/>
    <mergeCell ref="A60:I60"/>
    <mergeCell ref="D45:I45"/>
    <mergeCell ref="D46:I46"/>
    <mergeCell ref="A44:C48"/>
  </mergeCells>
  <dataValidations count="1">
    <dataValidation allowBlank="1" sqref="E20:E22"/>
  </dataValidations>
  <printOptions/>
  <pageMargins left="0.35" right="0.3" top="0.51" bottom="0.7" header="0.5" footer="0.5"/>
  <pageSetup fitToHeight="1" fitToWidth="1" horizontalDpi="600" verticalDpi="600" orientation="portrait" scale="61" r:id="rId3"/>
  <ignoredErrors>
    <ignoredError sqref="L14" formula="1"/>
  </ignoredErrors>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R67"/>
  <sheetViews>
    <sheetView showGridLines="0" view="pageBreakPreview" zoomScaleNormal="75" zoomScaleSheetLayoutView="100" zoomScalePageLayoutView="0" workbookViewId="0" topLeftCell="A1">
      <selection activeCell="G24" sqref="G24"/>
    </sheetView>
  </sheetViews>
  <sheetFormatPr defaultColWidth="9.140625" defaultRowHeight="12.75"/>
  <cols>
    <col min="1" max="1" width="25.8515625" style="96" customWidth="1"/>
    <col min="2" max="2" width="11.8515625" style="96" bestFit="1" customWidth="1"/>
    <col min="3" max="3" width="12.140625" style="96" customWidth="1"/>
    <col min="4" max="4" width="11.8515625" style="96" customWidth="1"/>
    <col min="5" max="6" width="11.140625" style="96" customWidth="1"/>
    <col min="7" max="7" width="10.00390625" style="96" customWidth="1"/>
    <col min="8" max="8" width="13.421875" style="96" customWidth="1"/>
    <col min="9" max="13" width="0" style="0" hidden="1" customWidth="1"/>
    <col min="15" max="15" width="11.140625" style="0" bestFit="1" customWidth="1"/>
    <col min="16" max="16" width="13.421875" style="0" customWidth="1"/>
    <col min="18" max="18" width="17.00390625" style="0" customWidth="1"/>
  </cols>
  <sheetData>
    <row r="1" spans="1:7" ht="5.25" customHeight="1">
      <c r="A1" s="95" t="str">
        <f>IF((SUM(H12:H36)&gt;0),"When recording additional modules, specify budget year in Row H7 in the format 'Year One'."," ")</f>
        <v> </v>
      </c>
      <c r="G1" s="97"/>
    </row>
    <row r="2" spans="1:5" ht="3" customHeight="1" hidden="1">
      <c r="A2" s="95"/>
      <c r="E2" s="98"/>
    </row>
    <row r="3" spans="5:8" ht="3.75" customHeight="1" hidden="1">
      <c r="E3" s="209"/>
      <c r="F3" s="177"/>
      <c r="G3" s="177"/>
      <c r="H3" s="177"/>
    </row>
    <row r="4" spans="1:8" ht="18.75" customHeight="1">
      <c r="A4" s="99" t="s">
        <v>54</v>
      </c>
      <c r="B4" s="100"/>
      <c r="C4" s="100"/>
      <c r="D4" s="100"/>
      <c r="E4" s="100"/>
      <c r="F4" s="100"/>
      <c r="G4" s="100"/>
      <c r="H4" s="100"/>
    </row>
    <row r="5" spans="1:8" ht="21" customHeight="1">
      <c r="A5" s="101" t="s">
        <v>102</v>
      </c>
      <c r="B5" s="100"/>
      <c r="C5" s="100"/>
      <c r="D5" s="100"/>
      <c r="E5" s="100"/>
      <c r="F5" s="100"/>
      <c r="G5" s="100"/>
      <c r="H5" s="100"/>
    </row>
    <row r="6" spans="1:8" ht="60" customHeight="1">
      <c r="A6" s="303" t="s">
        <v>106</v>
      </c>
      <c r="B6" s="304"/>
      <c r="C6" s="304"/>
      <c r="D6" s="304"/>
      <c r="E6" s="304"/>
      <c r="F6" s="304"/>
      <c r="G6" s="304"/>
      <c r="H6" s="304"/>
    </row>
    <row r="7" spans="1:8" ht="16.5" customHeight="1" thickBot="1">
      <c r="A7" s="305"/>
      <c r="B7" s="306"/>
      <c r="C7" s="306"/>
      <c r="D7" s="306"/>
      <c r="E7" s="306"/>
      <c r="F7" s="306"/>
      <c r="G7" s="306"/>
      <c r="H7" s="306"/>
    </row>
    <row r="8" spans="1:8" ht="14.25" customHeight="1">
      <c r="A8" s="206"/>
      <c r="B8" s="102" t="s">
        <v>55</v>
      </c>
      <c r="C8" s="103" t="s">
        <v>56</v>
      </c>
      <c r="D8" s="103" t="s">
        <v>57</v>
      </c>
      <c r="E8" s="103" t="s">
        <v>58</v>
      </c>
      <c r="F8" s="104" t="s">
        <v>59</v>
      </c>
      <c r="G8" s="105" t="s">
        <v>60</v>
      </c>
      <c r="H8" s="106" t="s">
        <v>55</v>
      </c>
    </row>
    <row r="9" spans="1:10" ht="12.75">
      <c r="A9" s="207"/>
      <c r="B9" s="315"/>
      <c r="C9" s="317" t="s">
        <v>61</v>
      </c>
      <c r="D9" s="317" t="s">
        <v>61</v>
      </c>
      <c r="E9" s="317" t="s">
        <v>61</v>
      </c>
      <c r="F9" s="326" t="s">
        <v>61</v>
      </c>
      <c r="G9" s="107" t="s">
        <v>62</v>
      </c>
      <c r="H9" s="328" t="s">
        <v>63</v>
      </c>
      <c r="J9" s="108"/>
    </row>
    <row r="10" spans="1:18" ht="13.5" thickBot="1">
      <c r="A10" s="208"/>
      <c r="B10" s="316"/>
      <c r="C10" s="318"/>
      <c r="D10" s="318"/>
      <c r="E10" s="318"/>
      <c r="F10" s="327"/>
      <c r="G10" s="109"/>
      <c r="H10" s="329"/>
      <c r="J10" s="108"/>
      <c r="R10" s="110"/>
    </row>
    <row r="11" spans="1:10" ht="13.5" customHeight="1" thickBot="1">
      <c r="A11" s="111" t="s">
        <v>95</v>
      </c>
      <c r="B11" s="112"/>
      <c r="C11" s="112"/>
      <c r="D11" s="112"/>
      <c r="E11" s="112"/>
      <c r="F11" s="112"/>
      <c r="G11" s="112"/>
      <c r="H11" s="113"/>
      <c r="J11" s="108"/>
    </row>
    <row r="12" spans="1:18" ht="43.5" customHeight="1">
      <c r="A12" s="114" t="s">
        <v>64</v>
      </c>
      <c r="B12" s="115">
        <f>'Detailed Budget'!J27</f>
        <v>0</v>
      </c>
      <c r="C12" s="116">
        <f>'Detailed Budget'!K27</f>
        <v>0</v>
      </c>
      <c r="D12" s="116">
        <f>'Detailed Budget'!L27</f>
        <v>0</v>
      </c>
      <c r="E12" s="116">
        <f>'Detailed Budget'!M27</f>
        <v>0</v>
      </c>
      <c r="F12" s="116">
        <f>'Detailed Budget'!N27</f>
        <v>0</v>
      </c>
      <c r="G12" s="117">
        <f>SUM(B12:F12)</f>
        <v>0</v>
      </c>
      <c r="H12" s="117"/>
      <c r="R12" s="95" t="str">
        <f>IF((SUM(H12:H36)&gt;0),"Additional modules"," ")</f>
        <v> </v>
      </c>
    </row>
    <row r="13" spans="1:18" ht="12.75" hidden="1">
      <c r="A13" s="118" t="s">
        <v>65</v>
      </c>
      <c r="B13" s="119"/>
      <c r="C13" s="120"/>
      <c r="D13" s="120"/>
      <c r="E13" s="120"/>
      <c r="F13" s="120"/>
      <c r="G13" s="122">
        <f>SUM(B13:F13)</f>
        <v>0</v>
      </c>
      <c r="H13" s="122"/>
      <c r="R13" s="95" t="str">
        <f>IF((SUM(H13:H37)&gt;0),"Additional modules"," ")</f>
        <v> </v>
      </c>
    </row>
    <row r="14" spans="1:18" ht="16.5" customHeight="1">
      <c r="A14" s="118" t="s">
        <v>66</v>
      </c>
      <c r="B14" s="119">
        <f>'Detailed Budget'!J50</f>
        <v>0</v>
      </c>
      <c r="C14" s="119">
        <f>'Detailed Budget'!K50</f>
        <v>0</v>
      </c>
      <c r="D14" s="119">
        <f>'Detailed Budget'!L50</f>
        <v>0</v>
      </c>
      <c r="E14" s="119">
        <f>'Detailed Budget'!M50</f>
        <v>0</v>
      </c>
      <c r="F14" s="119">
        <f>'Detailed Budget'!N50</f>
        <v>0</v>
      </c>
      <c r="G14" s="122">
        <f>SUM(B14:F14)</f>
        <v>0</v>
      </c>
      <c r="H14" s="122"/>
      <c r="R14" s="123" t="str">
        <f>IF((SUM(H14:H38)&gt;0),"should ONLY be listed in the additional"," ")</f>
        <v> </v>
      </c>
    </row>
    <row r="15" spans="1:8" ht="27" customHeight="1" thickBot="1">
      <c r="A15" s="124" t="s">
        <v>67</v>
      </c>
      <c r="B15" s="125">
        <f>'Detailed Budget'!J51</f>
        <v>0</v>
      </c>
      <c r="C15" s="126">
        <f>'Detailed Budget'!K51</f>
        <v>0</v>
      </c>
      <c r="D15" s="126">
        <f>'Detailed Budget'!L51</f>
        <v>0</v>
      </c>
      <c r="E15" s="126">
        <f>'Detailed Budget'!M51</f>
        <v>0</v>
      </c>
      <c r="F15" s="126">
        <f>'Detailed Budget'!N51</f>
        <v>0</v>
      </c>
      <c r="G15" s="127">
        <f>SUM(B15:F15)</f>
        <v>0</v>
      </c>
      <c r="H15" s="127"/>
    </row>
    <row r="16" spans="1:8" ht="14.25" customHeight="1" thickBot="1">
      <c r="A16" s="128" t="s">
        <v>96</v>
      </c>
      <c r="B16" s="129"/>
      <c r="C16" s="129"/>
      <c r="D16" s="129"/>
      <c r="E16" s="129"/>
      <c r="F16" s="129"/>
      <c r="G16" s="129"/>
      <c r="H16" s="130"/>
    </row>
    <row r="17" spans="1:13" ht="12.75">
      <c r="A17" s="131" t="s">
        <v>97</v>
      </c>
      <c r="B17" s="112"/>
      <c r="C17" s="112"/>
      <c r="D17" s="112"/>
      <c r="E17" s="132"/>
      <c r="F17" s="132"/>
      <c r="G17" s="112"/>
      <c r="H17" s="133"/>
      <c r="I17" s="319" t="s">
        <v>68</v>
      </c>
      <c r="J17" s="320"/>
      <c r="K17" s="320"/>
      <c r="L17" s="320"/>
      <c r="M17" s="321"/>
    </row>
    <row r="18" spans="1:13" ht="13.5" thickBot="1">
      <c r="A18" s="134" t="s">
        <v>69</v>
      </c>
      <c r="B18" s="135"/>
      <c r="C18" s="135"/>
      <c r="D18" s="135"/>
      <c r="E18" s="135"/>
      <c r="F18" s="135"/>
      <c r="G18" s="112"/>
      <c r="H18" s="136"/>
      <c r="I18" s="322"/>
      <c r="J18" s="322"/>
      <c r="K18" s="322"/>
      <c r="L18" s="322"/>
      <c r="M18" s="323"/>
    </row>
    <row r="19" spans="1:13" ht="12.75">
      <c r="A19" s="137" t="s">
        <v>70</v>
      </c>
      <c r="B19" s="138">
        <f>'Detailed Budget'!J44</f>
        <v>0</v>
      </c>
      <c r="C19" s="139">
        <f>'Detailed Budget'!K44</f>
        <v>0</v>
      </c>
      <c r="D19" s="139">
        <f>'Detailed Budget'!L44</f>
        <v>0</v>
      </c>
      <c r="E19" s="139">
        <f>'Detailed Budget'!M44</f>
        <v>0</v>
      </c>
      <c r="F19" s="139">
        <f>'Detailed Budget'!N44</f>
        <v>0</v>
      </c>
      <c r="G19" s="140">
        <f aca="true" t="shared" si="0" ref="G19:G24">B19+C19+D19+E19+F19</f>
        <v>0</v>
      </c>
      <c r="H19" s="141"/>
      <c r="I19" s="142">
        <f>IF($B19+$B20&gt;25000,B19+B20-25000,0)</f>
        <v>0</v>
      </c>
      <c r="J19" s="142">
        <f>IF(I19&gt;0,C19+C20,IF(SUM(B19:C20)&gt;25000,SUM(B19:C20)-25000,0))</f>
        <v>0</v>
      </c>
      <c r="K19" s="142">
        <f>IF(I19+J19&gt;0,D19+D20,IF(SUM(B19:D20)&gt;25000,SUM(B19:D20)-25000,0))</f>
        <v>0</v>
      </c>
      <c r="L19" s="142">
        <f>IF(I19+J19+K19&gt;0,E19+E20,IF(SUM(B19:E20)&gt;25000,SUM(B19:E20)-25000,0))</f>
        <v>0</v>
      </c>
      <c r="M19" s="143">
        <f>IF(I19+J19+K19+L19&gt;0,F19+F20,IF(SUM(B19:F20)&gt;25000,SUM(B19:F20)-25000,0))</f>
        <v>0</v>
      </c>
    </row>
    <row r="20" spans="1:13" ht="12.75">
      <c r="A20" s="144" t="s">
        <v>71</v>
      </c>
      <c r="B20" s="145">
        <f>'Detailed Budget'!J45</f>
        <v>0</v>
      </c>
      <c r="C20" s="146">
        <f>'Detailed Budget'!K45</f>
        <v>0</v>
      </c>
      <c r="D20" s="146">
        <f>'Detailed Budget'!L45</f>
        <v>0</v>
      </c>
      <c r="E20" s="146">
        <f>'Detailed Budget'!M45</f>
        <v>0</v>
      </c>
      <c r="F20" s="146">
        <f>'Detailed Budget'!N45</f>
        <v>0</v>
      </c>
      <c r="G20" s="148">
        <f t="shared" si="0"/>
        <v>0</v>
      </c>
      <c r="H20" s="149"/>
      <c r="I20" s="142"/>
      <c r="J20" s="142"/>
      <c r="K20" s="142"/>
      <c r="L20" s="142"/>
      <c r="M20" s="143"/>
    </row>
    <row r="21" spans="1:13" ht="12.75">
      <c r="A21" s="150" t="s">
        <v>72</v>
      </c>
      <c r="B21" s="145"/>
      <c r="C21" s="146"/>
      <c r="D21" s="146"/>
      <c r="E21" s="146"/>
      <c r="F21" s="147"/>
      <c r="G21" s="148">
        <f t="shared" si="0"/>
        <v>0</v>
      </c>
      <c r="H21" s="149"/>
      <c r="I21" s="142">
        <f>IF($B21+$B22&gt;25000,B21+B22-25000,0)</f>
        <v>0</v>
      </c>
      <c r="J21" s="142">
        <f>IF(I21&gt;0,C21+C22,IF(SUM(B21:C22)&gt;25000,SUM(B21:C22)-25000,0))</f>
        <v>0</v>
      </c>
      <c r="K21" s="142">
        <f>IF(I21+J21&gt;0,D21+D22,IF(SUM(B21:D22)&gt;25000,SUM(B21:D22)-25000,0))</f>
        <v>0</v>
      </c>
      <c r="L21" s="142">
        <f>IF(I21+J21+K21&gt;0,E21+E22,IF(SUM(B21:E22)&gt;25000,SUM(B21:E22)-25000,0))</f>
        <v>0</v>
      </c>
      <c r="M21" s="143">
        <f>IF(I21+J21+K21+L21&gt;0,F21+F22,IF(SUM(B21:F22)&gt;25000,SUM(B21:F22)-25000,0))</f>
        <v>0</v>
      </c>
    </row>
    <row r="22" spans="1:13" ht="12.75">
      <c r="A22" s="144" t="s">
        <v>73</v>
      </c>
      <c r="B22" s="145"/>
      <c r="C22" s="146"/>
      <c r="D22" s="146"/>
      <c r="E22" s="146"/>
      <c r="F22" s="147"/>
      <c r="G22" s="148">
        <f t="shared" si="0"/>
        <v>0</v>
      </c>
      <c r="H22" s="149"/>
      <c r="I22" s="142"/>
      <c r="J22" s="142"/>
      <c r="K22" s="142"/>
      <c r="L22" s="142"/>
      <c r="M22" s="143"/>
    </row>
    <row r="23" spans="1:13" ht="13.5" customHeight="1" thickBot="1">
      <c r="A23" s="150" t="s">
        <v>74</v>
      </c>
      <c r="B23" s="145"/>
      <c r="C23" s="146"/>
      <c r="D23" s="146"/>
      <c r="E23" s="146"/>
      <c r="F23" s="147"/>
      <c r="G23" s="148">
        <f t="shared" si="0"/>
        <v>0</v>
      </c>
      <c r="H23" s="149"/>
      <c r="I23" s="151">
        <f>IF($B23+$B24&gt;25000,B23+B24-25000,0)</f>
        <v>0</v>
      </c>
      <c r="J23" s="151">
        <f>IF(I23&gt;0,C23+C24,IF(SUM(B23:C24)&gt;25000,SUM(B23:C24)-25000,0))</f>
        <v>0</v>
      </c>
      <c r="K23" s="151">
        <f>IF(I23+J23&gt;0,D23+D24,IF(SUM(B23:D24)&gt;25000,SUM(B23:D24)-25000,0))</f>
        <v>0</v>
      </c>
      <c r="L23" s="151">
        <f>IF(I23+J23+K23&gt;0,E23+E24,IF(SUM(B23:E24)&gt;25000,SUM(B23:E24)-25000,0))</f>
        <v>0</v>
      </c>
      <c r="M23" s="152">
        <f>IF(I23+J23+K23+L23&gt;0,F23+F24,IF(SUM(B23:F24)&gt;25000,SUM(B23:F24)-25000,0))</f>
        <v>0</v>
      </c>
    </row>
    <row r="24" spans="1:17" ht="13.5" customHeight="1" thickBot="1">
      <c r="A24" s="153" t="s">
        <v>75</v>
      </c>
      <c r="B24" s="151"/>
      <c r="C24" s="154"/>
      <c r="D24" s="154"/>
      <c r="E24" s="154"/>
      <c r="F24" s="155"/>
      <c r="G24" s="156">
        <f t="shared" si="0"/>
        <v>0</v>
      </c>
      <c r="H24" s="152"/>
      <c r="I24" s="157"/>
      <c r="J24" s="157"/>
      <c r="K24" s="157"/>
      <c r="L24" s="157"/>
      <c r="M24" s="157"/>
      <c r="N24" s="157"/>
      <c r="O24" s="157"/>
      <c r="P24" s="157"/>
      <c r="Q24" s="157"/>
    </row>
    <row r="25" spans="1:17" ht="13.5" customHeight="1">
      <c r="A25" s="158" t="s">
        <v>98</v>
      </c>
      <c r="B25" s="112"/>
      <c r="C25" s="112"/>
      <c r="D25" s="112"/>
      <c r="E25" s="112"/>
      <c r="F25" s="112"/>
      <c r="G25" s="112"/>
      <c r="H25" s="113"/>
      <c r="I25" s="159"/>
      <c r="J25" s="159"/>
      <c r="K25" s="159"/>
      <c r="L25" s="159"/>
      <c r="M25" s="159"/>
      <c r="N25" s="159"/>
      <c r="O25" s="159"/>
      <c r="P25" s="159"/>
      <c r="Q25" s="159"/>
    </row>
    <row r="26" spans="1:8" ht="12.75">
      <c r="A26" s="160" t="s">
        <v>76</v>
      </c>
      <c r="B26" s="112"/>
      <c r="C26" s="112"/>
      <c r="D26" s="112"/>
      <c r="E26" s="112"/>
      <c r="F26" s="112"/>
      <c r="G26" s="112"/>
      <c r="H26" s="113"/>
    </row>
    <row r="27" spans="1:8" ht="12.75">
      <c r="A27" s="160" t="s">
        <v>77</v>
      </c>
      <c r="B27" s="112"/>
      <c r="C27" s="112"/>
      <c r="D27" s="112"/>
      <c r="E27" s="112"/>
      <c r="F27" s="112"/>
      <c r="G27" s="112"/>
      <c r="H27" s="113"/>
    </row>
    <row r="28" spans="1:8" ht="13.5" thickBot="1">
      <c r="A28" s="160" t="s">
        <v>78</v>
      </c>
      <c r="B28" s="112"/>
      <c r="C28" s="112"/>
      <c r="D28" s="112"/>
      <c r="E28" s="112"/>
      <c r="F28" s="112"/>
      <c r="G28" s="112"/>
      <c r="H28" s="113"/>
    </row>
    <row r="29" spans="1:8" ht="12.75">
      <c r="A29" s="161" t="s">
        <v>104</v>
      </c>
      <c r="B29" s="138">
        <f>'Detailed Budget'!J23</f>
        <v>0</v>
      </c>
      <c r="C29" s="139">
        <f>'Detailed Budget'!K23</f>
        <v>0</v>
      </c>
      <c r="D29" s="139">
        <f>'Detailed Budget'!L23</f>
        <v>0</v>
      </c>
      <c r="E29" s="139">
        <f>'Detailed Budget'!M23</f>
        <v>0</v>
      </c>
      <c r="F29" s="139">
        <f>'Detailed Budget'!N23</f>
        <v>0</v>
      </c>
      <c r="G29" s="162">
        <f>SUM(B29:F29)</f>
        <v>0</v>
      </c>
      <c r="H29" s="140"/>
    </row>
    <row r="30" spans="1:8" ht="12.75">
      <c r="A30" s="163" t="s">
        <v>79</v>
      </c>
      <c r="B30" s="145">
        <f>'Detailed Budget'!J39</f>
        <v>0</v>
      </c>
      <c r="C30" s="146">
        <f>'Detailed Budget'!K39</f>
        <v>0</v>
      </c>
      <c r="D30" s="146">
        <f>'Detailed Budget'!L39</f>
        <v>0</v>
      </c>
      <c r="E30" s="146">
        <f>'Detailed Budget'!M39</f>
        <v>0</v>
      </c>
      <c r="F30" s="146">
        <f>'Detailed Budget'!N39</f>
        <v>0</v>
      </c>
      <c r="G30" s="164">
        <f>SUM(B30:F30)</f>
        <v>0</v>
      </c>
      <c r="H30" s="148"/>
    </row>
    <row r="31" spans="1:8" ht="12.75">
      <c r="A31" s="163" t="s">
        <v>80</v>
      </c>
      <c r="B31" s="145">
        <f>'Detailed Budget'!J41</f>
        <v>0</v>
      </c>
      <c r="C31" s="146">
        <f>'Detailed Budget'!K41</f>
        <v>0</v>
      </c>
      <c r="D31" s="146">
        <f>'Detailed Budget'!L41</f>
        <v>0</v>
      </c>
      <c r="E31" s="146">
        <f>'Detailed Budget'!M41</f>
        <v>0</v>
      </c>
      <c r="F31" s="146">
        <f>'Detailed Budget'!N41</f>
        <v>0</v>
      </c>
      <c r="G31" s="164">
        <f aca="true" t="shared" si="1" ref="G31:G36">SUM(B31:F31)</f>
        <v>0</v>
      </c>
      <c r="H31" s="148"/>
    </row>
    <row r="32" spans="1:8" ht="12.75">
      <c r="A32" s="163" t="s">
        <v>81</v>
      </c>
      <c r="B32" s="145">
        <f>'Detailed Budget'!J31</f>
        <v>0</v>
      </c>
      <c r="C32" s="146">
        <f>'Detailed Budget'!K31</f>
        <v>0</v>
      </c>
      <c r="D32" s="146">
        <f>'Detailed Budget'!L31</f>
        <v>0</v>
      </c>
      <c r="E32" s="146">
        <f>'Detailed Budget'!M31</f>
        <v>0</v>
      </c>
      <c r="F32" s="146">
        <f>'Detailed Budget'!N31</f>
        <v>0</v>
      </c>
      <c r="G32" s="164">
        <f t="shared" si="1"/>
        <v>0</v>
      </c>
      <c r="H32" s="148"/>
    </row>
    <row r="33" spans="1:8" ht="12.75">
      <c r="A33" s="163" t="s">
        <v>82</v>
      </c>
      <c r="B33" s="145">
        <f>'Detailed Budget'!J52</f>
        <v>0</v>
      </c>
      <c r="C33" s="146">
        <f>'Detailed Budget'!K52</f>
        <v>0</v>
      </c>
      <c r="D33" s="146">
        <f>'Detailed Budget'!L52</f>
        <v>0</v>
      </c>
      <c r="E33" s="146">
        <f>'Detailed Budget'!M52</f>
        <v>0</v>
      </c>
      <c r="F33" s="146">
        <f>'Detailed Budget'!N52</f>
        <v>0</v>
      </c>
      <c r="G33" s="164">
        <f t="shared" si="1"/>
        <v>0</v>
      </c>
      <c r="H33" s="148"/>
    </row>
    <row r="34" spans="1:8" ht="12.75">
      <c r="A34" s="163" t="s">
        <v>83</v>
      </c>
      <c r="B34" s="145">
        <f>SUM('Detailed Budget'!J37,'Detailed Budget'!J40,'Detailed Budget'!J42)</f>
        <v>0</v>
      </c>
      <c r="C34" s="146">
        <f>SUM('Detailed Budget'!K37,'Detailed Budget'!K40,'Detailed Budget'!K42)</f>
        <v>0</v>
      </c>
      <c r="D34" s="146">
        <f>SUM('Detailed Budget'!L37,'Detailed Budget'!L40,'Detailed Budget'!L42)</f>
        <v>0</v>
      </c>
      <c r="E34" s="146">
        <f>SUM('Detailed Budget'!M37,'Detailed Budget'!M40,'Detailed Budget'!M42)</f>
        <v>0</v>
      </c>
      <c r="F34" s="146">
        <f>SUM('Detailed Budget'!N37,'Detailed Budget'!N40,'Detailed Budget'!N42)</f>
        <v>0</v>
      </c>
      <c r="G34" s="164">
        <f t="shared" si="1"/>
        <v>0</v>
      </c>
      <c r="H34" s="148"/>
    </row>
    <row r="35" spans="2:8" ht="12.75">
      <c r="B35" s="145"/>
      <c r="C35" s="145"/>
      <c r="D35" s="146"/>
      <c r="E35" s="146"/>
      <c r="F35" s="147"/>
      <c r="G35" s="164">
        <f t="shared" si="1"/>
        <v>0</v>
      </c>
      <c r="H35" s="148"/>
    </row>
    <row r="36" spans="1:8" ht="13.5" thickBot="1">
      <c r="A36" s="165"/>
      <c r="B36" s="151"/>
      <c r="C36" s="154"/>
      <c r="D36" s="154"/>
      <c r="E36" s="154"/>
      <c r="F36" s="155"/>
      <c r="G36" s="166">
        <f t="shared" si="1"/>
        <v>0</v>
      </c>
      <c r="H36" s="156"/>
    </row>
    <row r="37" spans="1:8" ht="9" customHeight="1" thickBot="1">
      <c r="A37" s="167"/>
      <c r="B37" s="168"/>
      <c r="C37" s="168"/>
      <c r="D37" s="168"/>
      <c r="E37" s="168"/>
      <c r="F37" s="168"/>
      <c r="G37" s="169"/>
      <c r="H37" s="170"/>
    </row>
    <row r="38" spans="1:8" ht="24.75" thickBot="1">
      <c r="A38" s="171" t="s">
        <v>84</v>
      </c>
      <c r="B38" s="172">
        <f aca="true" t="shared" si="2" ref="B38:H38">SUM(B12,B14,B15,B19,B21,B23,B29,B30,B31,B32,B33,B34,B35,B36)</f>
        <v>0</v>
      </c>
      <c r="C38" s="173">
        <f t="shared" si="2"/>
        <v>0</v>
      </c>
      <c r="D38" s="173">
        <f t="shared" si="2"/>
        <v>0</v>
      </c>
      <c r="E38" s="173">
        <f t="shared" si="2"/>
        <v>0</v>
      </c>
      <c r="F38" s="174">
        <f t="shared" si="2"/>
        <v>0</v>
      </c>
      <c r="G38" s="175">
        <f t="shared" si="2"/>
        <v>0</v>
      </c>
      <c r="H38" s="175">
        <f t="shared" si="2"/>
        <v>0</v>
      </c>
    </row>
    <row r="39" spans="1:8" ht="20.25" customHeight="1">
      <c r="A39" s="176" t="s">
        <v>85</v>
      </c>
      <c r="B39" s="177"/>
      <c r="C39" s="177"/>
      <c r="D39" s="177"/>
      <c r="E39" s="177"/>
      <c r="F39" s="177"/>
      <c r="G39" s="177"/>
      <c r="H39" s="178"/>
    </row>
    <row r="40" spans="1:8" ht="20.25" customHeight="1" hidden="1">
      <c r="A40" s="176"/>
      <c r="B40" s="177">
        <f>IF(B38&gt;0,A40+1,0)</f>
        <v>0</v>
      </c>
      <c r="C40" s="177">
        <f>IF(C38&gt;0,B40+1,B40)</f>
        <v>0</v>
      </c>
      <c r="D40" s="177">
        <f>IF(D38&gt;0,C40+1,C40)</f>
        <v>0</v>
      </c>
      <c r="E40" s="177">
        <f>IF(E38&gt;0,D40+1,D40)</f>
        <v>0</v>
      </c>
      <c r="F40" s="177">
        <f>IF(F38&gt;0,E40+1,E40)</f>
        <v>0</v>
      </c>
      <c r="G40" s="177"/>
      <c r="H40" s="178"/>
    </row>
    <row r="41" spans="1:9" ht="12.75">
      <c r="A41" s="179" t="s">
        <v>86</v>
      </c>
      <c r="B41" s="180">
        <f>G38</f>
        <v>0</v>
      </c>
      <c r="C41" s="181" t="s">
        <v>87</v>
      </c>
      <c r="D41" s="182">
        <f>F40</f>
        <v>0</v>
      </c>
      <c r="E41" s="183" t="s">
        <v>88</v>
      </c>
      <c r="F41" s="184"/>
      <c r="G41" s="146">
        <f>IF(B41&gt;0,IF(B41&lt;12500,25000,(25000*(ROUND(B41/D41/25000,0)))),0)</f>
        <v>0</v>
      </c>
      <c r="H41" s="178"/>
      <c r="I41" s="185">
        <f>IF(G38&gt;0,(G38+H38)/G44,0)</f>
        <v>0</v>
      </c>
    </row>
    <row r="42" spans="1:9" ht="21.75" customHeight="1" thickBot="1">
      <c r="A42" s="176" t="s">
        <v>89</v>
      </c>
      <c r="B42" s="177"/>
      <c r="C42" s="177"/>
      <c r="D42" s="177"/>
      <c r="E42" s="177"/>
      <c r="F42" s="177"/>
      <c r="G42" s="177"/>
      <c r="H42" s="178"/>
      <c r="I42" s="185">
        <f>IF(G38&gt;0,G44/(G38+H38),0)</f>
        <v>0</v>
      </c>
    </row>
    <row r="43" spans="1:18" ht="27.75" customHeight="1">
      <c r="A43" s="313" t="s">
        <v>90</v>
      </c>
      <c r="B43" s="186"/>
      <c r="C43" s="187"/>
      <c r="D43" s="187"/>
      <c r="E43" s="187"/>
      <c r="F43" s="188"/>
      <c r="G43" s="311" t="s">
        <v>108</v>
      </c>
      <c r="H43" s="312"/>
      <c r="O43" s="159"/>
      <c r="P43" s="159"/>
      <c r="R43" s="222"/>
    </row>
    <row r="44" spans="1:18" ht="13.5" customHeight="1">
      <c r="A44" s="314"/>
      <c r="B44" s="189">
        <f>IF(H8="Year One",G41+H38,G41)</f>
        <v>0</v>
      </c>
      <c r="C44" s="218">
        <f>IF(C38&gt;0,IF(H8="Year Two",H38+G41,G41),0)</f>
        <v>0</v>
      </c>
      <c r="D44" s="218">
        <f>IF(D38&gt;0,IF(H8="Year Three",H38+G41,G41),0)</f>
        <v>0</v>
      </c>
      <c r="E44" s="218">
        <f>IF(E38&gt;0,IF(H8="Year Four",H38+G41,G41),0)</f>
        <v>0</v>
      </c>
      <c r="F44" s="228">
        <f>IF(F38&gt;0,IF(H8="Year Five",H38+G41,G41),0)</f>
        <v>0</v>
      </c>
      <c r="G44" s="324">
        <f aca="true" t="shared" si="3" ref="G44:G49">SUM(B44:F44)</f>
        <v>0</v>
      </c>
      <c r="H44" s="325"/>
      <c r="O44" s="159"/>
      <c r="P44" s="159"/>
      <c r="R44" s="223"/>
    </row>
    <row r="45" spans="1:15" ht="12" customHeight="1" thickBot="1">
      <c r="A45" s="190" t="s">
        <v>91</v>
      </c>
      <c r="B45" s="119">
        <f>SUM(B20+B22+B24)</f>
        <v>0</v>
      </c>
      <c r="C45" s="120">
        <f>SUM(C20+C22+C24)</f>
        <v>0</v>
      </c>
      <c r="D45" s="120">
        <f>SUM(D20+D22+D24)</f>
        <v>0</v>
      </c>
      <c r="E45" s="120">
        <f>SUM(E20+E22+E24)</f>
        <v>0</v>
      </c>
      <c r="F45" s="121">
        <f>SUM(F20+F22+F24)</f>
        <v>0</v>
      </c>
      <c r="G45" s="332">
        <f t="shared" si="3"/>
        <v>0</v>
      </c>
      <c r="H45" s="333"/>
      <c r="O45" s="197"/>
    </row>
    <row r="46" spans="1:16" ht="12" customHeight="1" thickTop="1">
      <c r="A46" s="190" t="s">
        <v>27</v>
      </c>
      <c r="B46" s="119">
        <f>SUM(B44:B45)</f>
        <v>0</v>
      </c>
      <c r="C46" s="120">
        <f>SUM(C44:C45)</f>
        <v>0</v>
      </c>
      <c r="D46" s="120">
        <f>SUM(D44:D45)</f>
        <v>0</v>
      </c>
      <c r="E46" s="120">
        <f>SUM(E44:E45)</f>
        <v>0</v>
      </c>
      <c r="F46" s="121">
        <f>SUM(F44:F45)</f>
        <v>0</v>
      </c>
      <c r="G46" s="332">
        <f t="shared" si="3"/>
        <v>0</v>
      </c>
      <c r="H46" s="333"/>
      <c r="O46" s="220"/>
      <c r="P46" s="220"/>
    </row>
    <row r="47" spans="1:18" ht="13.5" customHeight="1">
      <c r="A47" s="191" t="s">
        <v>92</v>
      </c>
      <c r="B47" s="192">
        <f>ROUND(IF($H$8="year one",(B46-(SUM(B12:B15))-(SUM(I19:I23)))-(SUM($H$12:$H$15)),(B46-(SUM(B12:B15))-(SUM(I19:I23)))),0)</f>
        <v>0</v>
      </c>
      <c r="C47" s="146">
        <f>ROUND(IF($H$8="year two",(C46-(SUM(C12:C15))-(SUM(J19:J23)))-(SUM($H$12:$H$15)),(C46-(SUM(C12:C15))-(SUM(J19:J23)))),0)</f>
        <v>0</v>
      </c>
      <c r="D47" s="146">
        <f>ROUND(IF($H$8="year three",(D46-(SUM(D12:D15))-(SUM(K19:K23)))-(SUM($H$12:$H$15)),(D46-(SUM(D12:D15))-(SUM(K19:K23)))),0)</f>
        <v>0</v>
      </c>
      <c r="E47" s="146">
        <f>ROUND(IF($H$8="year four",(E46-(SUM(E12:E15))-(SUM(L19:L23)))-(SUM($H$12:$H$15)),(E46-(SUM(E12:E15))-(SUM(L19:L23)))),0)</f>
        <v>0</v>
      </c>
      <c r="F47" s="193">
        <f>ROUND(IF($H$8="year five",(F46-(SUM(F12:F15))-(SUM(M19:M23)))-(SUM($H$12:$H$15)),(F46-(SUM(F12:F15))-(SUM(M19:M23)))),0)</f>
        <v>0</v>
      </c>
      <c r="G47" s="332">
        <f t="shared" si="3"/>
        <v>0</v>
      </c>
      <c r="H47" s="333"/>
      <c r="O47" s="159"/>
      <c r="P47" s="159"/>
      <c r="Q47" s="159"/>
      <c r="R47" s="159"/>
    </row>
    <row r="48" spans="1:8" ht="13.5" thickBot="1">
      <c r="A48" s="194" t="s">
        <v>93</v>
      </c>
      <c r="B48" s="195">
        <f>B47*0.495</f>
        <v>0</v>
      </c>
      <c r="C48" s="196">
        <f>C47*0.495</f>
        <v>0</v>
      </c>
      <c r="D48" s="196">
        <f>D47*0.495</f>
        <v>0</v>
      </c>
      <c r="E48" s="196">
        <f>E47*0.495</f>
        <v>0</v>
      </c>
      <c r="F48" s="197">
        <f>F47*0.495</f>
        <v>0</v>
      </c>
      <c r="G48" s="334">
        <f t="shared" si="3"/>
        <v>0</v>
      </c>
      <c r="H48" s="335"/>
    </row>
    <row r="49" spans="1:8" ht="14.25" thickBot="1" thickTop="1">
      <c r="A49" s="198" t="s">
        <v>94</v>
      </c>
      <c r="B49" s="199">
        <f>B46+B48</f>
        <v>0</v>
      </c>
      <c r="C49" s="219">
        <f>C46+C48</f>
        <v>0</v>
      </c>
      <c r="D49" s="219">
        <f>D46+D48</f>
        <v>0</v>
      </c>
      <c r="E49" s="219">
        <f>E46+E48</f>
        <v>0</v>
      </c>
      <c r="F49" s="229">
        <f>F46+F48</f>
        <v>0</v>
      </c>
      <c r="G49" s="307">
        <f t="shared" si="3"/>
        <v>0</v>
      </c>
      <c r="H49" s="308"/>
    </row>
    <row r="50" ht="12.75"/>
    <row r="51" spans="1:4" ht="12.75">
      <c r="A51" s="309" t="s">
        <v>99</v>
      </c>
      <c r="B51" s="309"/>
      <c r="C51" s="309"/>
      <c r="D51" s="310"/>
    </row>
    <row r="52" spans="1:4" ht="12.75">
      <c r="A52" s="330" t="s">
        <v>100</v>
      </c>
      <c r="B52" s="330"/>
      <c r="C52" s="330"/>
      <c r="D52" s="310"/>
    </row>
    <row r="53" spans="1:18" ht="12.75">
      <c r="A53" s="331" t="s">
        <v>101</v>
      </c>
      <c r="B53" s="331"/>
      <c r="C53" s="331"/>
      <c r="D53" s="310"/>
      <c r="R53" s="200"/>
    </row>
    <row r="56" ht="12.75">
      <c r="H56" s="200"/>
    </row>
    <row r="60" ht="12.75">
      <c r="B60" s="201"/>
    </row>
    <row r="61" spans="1:4" ht="12.75">
      <c r="A61" s="202"/>
      <c r="C61" s="201"/>
      <c r="D61" s="203"/>
    </row>
    <row r="62" spans="3:4" ht="12.75">
      <c r="C62" s="201"/>
      <c r="D62" s="203"/>
    </row>
    <row r="63" spans="2:4" ht="12.75">
      <c r="B63" s="203"/>
      <c r="C63" s="201"/>
      <c r="D63" s="203"/>
    </row>
    <row r="64" spans="2:3" ht="12.75">
      <c r="B64" s="203"/>
      <c r="C64" s="204"/>
    </row>
    <row r="66" ht="12.75">
      <c r="B66" s="203"/>
    </row>
    <row r="67" ht="12.75">
      <c r="B67" s="205"/>
    </row>
  </sheetData>
  <sheetProtection/>
  <mergeCells count="20">
    <mergeCell ref="I17:M18"/>
    <mergeCell ref="G44:H44"/>
    <mergeCell ref="F9:F10"/>
    <mergeCell ref="H9:H10"/>
    <mergeCell ref="A52:D52"/>
    <mergeCell ref="A53:D53"/>
    <mergeCell ref="G45:H45"/>
    <mergeCell ref="G46:H46"/>
    <mergeCell ref="G47:H47"/>
    <mergeCell ref="G48:H48"/>
    <mergeCell ref="A6:H6"/>
    <mergeCell ref="A7:H7"/>
    <mergeCell ref="G49:H49"/>
    <mergeCell ref="A51:D51"/>
    <mergeCell ref="G43:H43"/>
    <mergeCell ref="A43:A44"/>
    <mergeCell ref="B9:B10"/>
    <mergeCell ref="C9:C10"/>
    <mergeCell ref="D9:D10"/>
    <mergeCell ref="E9:E10"/>
  </mergeCells>
  <printOptions/>
  <pageMargins left="0.65" right="0.36" top="0.48" bottom="0.3" header="0.43" footer="0.24"/>
  <pageSetup fitToHeight="1" fitToWidth="1" horizontalDpi="300" verticalDpi="300" orientation="portrait" scale="89" r:id="rId3"/>
  <headerFooter alignWithMargins="0">
    <oddFooter>&amp;R8/26/05</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BSD-MIS</dc:creator>
  <cp:keywords/>
  <dc:description/>
  <cp:lastModifiedBy>MManuel</cp:lastModifiedBy>
  <cp:lastPrinted>2009-10-07T21:57:26Z</cp:lastPrinted>
  <dcterms:created xsi:type="dcterms:W3CDTF">1997-09-18T19:54:31Z</dcterms:created>
  <dcterms:modified xsi:type="dcterms:W3CDTF">2011-05-26T22:16:41Z</dcterms:modified>
  <cp:category/>
  <cp:version/>
  <cp:contentType/>
  <cp:contentStatus/>
</cp:coreProperties>
</file>